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กิ่วคอหมา" sheetId="2" r:id="rId1"/>
  </sheets>
  <definedNames>
    <definedName name="_xlnm.Print_Area" localSheetId="0">กิ่วคอหมา!$A$1:$I$105</definedName>
  </definedNames>
  <calcPr calcId="124519"/>
</workbook>
</file>

<file path=xl/calcChain.xml><?xml version="1.0" encoding="utf-8"?>
<calcChain xmlns="http://schemas.openxmlformats.org/spreadsheetml/2006/main">
  <c r="G92" i="2"/>
  <c r="G91"/>
  <c r="G90"/>
  <c r="G89"/>
  <c r="C89"/>
  <c r="D89" s="1"/>
  <c r="F89" s="1"/>
  <c r="C54"/>
  <c r="D54" s="1"/>
  <c r="H89" l="1"/>
  <c r="E54"/>
  <c r="I54" s="1"/>
  <c r="H54"/>
  <c r="C55" l="1"/>
  <c r="C92" l="1"/>
  <c r="D92" s="1"/>
  <c r="F92" s="1"/>
  <c r="C91"/>
  <c r="D91" s="1"/>
  <c r="F91" s="1"/>
  <c r="C90"/>
  <c r="D90" s="1"/>
  <c r="F90" s="1"/>
  <c r="C88"/>
  <c r="C57"/>
  <c r="D57" s="1"/>
  <c r="C56"/>
  <c r="D56" s="1"/>
  <c r="E56" s="1"/>
  <c r="I56" s="1"/>
  <c r="D55"/>
  <c r="C53"/>
  <c r="D53" s="1"/>
  <c r="H92" l="1"/>
  <c r="D88"/>
  <c r="F88" s="1"/>
  <c r="G88" s="1"/>
  <c r="E53"/>
  <c r="I53" s="1"/>
  <c r="H55"/>
  <c r="E55"/>
  <c r="I55" s="1"/>
  <c r="H57"/>
  <c r="E57"/>
  <c r="I57" s="1"/>
  <c r="H90"/>
  <c r="H91"/>
  <c r="H53"/>
  <c r="H56"/>
  <c r="H88" l="1"/>
</calcChain>
</file>

<file path=xl/sharedStrings.xml><?xml version="1.0" encoding="utf-8"?>
<sst xmlns="http://schemas.openxmlformats.org/spreadsheetml/2006/main" count="90" uniqueCount="70">
  <si>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</si>
  <si>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</si>
  <si>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</si>
  <si>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</si>
  <si>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</si>
  <si>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</si>
  <si>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</si>
  <si>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</si>
  <si>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</si>
  <si>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</si>
  <si>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</si>
  <si>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</si>
  <si>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</si>
  <si>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</si>
  <si>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</si>
  <si>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</si>
  <si>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</si>
  <si>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</si>
  <si>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</si>
  <si>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</si>
  <si>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</si>
  <si>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</si>
  <si>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</si>
  <si>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</si>
  <si>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</si>
  <si>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</si>
  <si>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</si>
  <si>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</si>
  <si>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</si>
  <si>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</si>
  <si>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</si>
  <si>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</si>
  <si>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</si>
  <si>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</si>
  <si>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</si>
  <si>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</si>
  <si>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</si>
  <si>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</si>
  <si>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</si>
  <si>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</si>
  <si>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</si>
  <si>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</si>
  <si>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</si>
  <si>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</si>
  <si>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</si>
  <si>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</si>
  <si>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</si>
  <si>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</si>
  <si>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</si>
  <si>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</si>
  <si>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</si>
  <si>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</si>
  <si>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</si>
  <si>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</si>
  <si>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</si>
  <si>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</si>
  <si>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</si>
  <si>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</si>
  <si>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</si>
  <si>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</si>
  <si>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</si>
  <si>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</si>
  <si>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</si>
  <si>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โครงการส่งน้ำและบำรุงรักษา กิ่วลม-กิ่วคอหมา</t>
  </si>
  <si>
    <t>ลำปาง</t>
  </si>
  <si>
    <t>0+000</t>
  </si>
  <si>
    <t>ทรบ.ปากคลองสายใหญ่เขื่อนกิ่วคอหมา</t>
  </si>
  <si>
    <t>แจ้ห่ม</t>
  </si>
  <si>
    <t>N 18º48'29.1''</t>
  </si>
  <si>
    <t>E 099º38'35.3''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</si>
</sst>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189" fontId="7" fillId="0" borderId="5" xfId="0" applyNumberFormat="1" applyFont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187" fontId="7" fillId="4" borderId="5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189" fontId="7" fillId="0" borderId="1" xfId="0" applyNumberFormat="1" applyFont="1" applyBorder="1" applyAlignment="1">
      <alignment horizontal="center" vertical="top"/>
    </xf>
    <xf numFmtId="2" fontId="7" fillId="3" borderId="1" xfId="0" applyNumberFormat="1" applyFont="1" applyFill="1" applyBorder="1" applyAlignment="1">
      <alignment horizontal="center" vertical="top"/>
    </xf>
    <xf numFmtId="187" fontId="7" fillId="3" borderId="1" xfId="0" applyNumberFormat="1" applyFont="1" applyFill="1" applyBorder="1" applyAlignment="1">
      <alignment horizontal="center" vertical="top"/>
    </xf>
    <xf numFmtId="188" fontId="7" fillId="5" borderId="5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top"/>
    </xf>
    <xf numFmtId="189" fontId="7" fillId="0" borderId="6" xfId="0" applyNumberFormat="1" applyFont="1" applyBorder="1" applyAlignment="1">
      <alignment horizontal="center" vertical="top"/>
    </xf>
    <xf numFmtId="2" fontId="15" fillId="0" borderId="6" xfId="0" applyNumberFormat="1" applyFont="1" applyBorder="1" applyAlignment="1">
      <alignment horizontal="center" vertical="top"/>
    </xf>
    <xf numFmtId="2" fontId="7" fillId="4" borderId="6" xfId="0" applyNumberFormat="1" applyFont="1" applyFill="1" applyBorder="1" applyAlignment="1">
      <alignment horizontal="center" vertical="top"/>
    </xf>
    <xf numFmtId="188" fontId="7" fillId="5" borderId="6" xfId="0" applyNumberFormat="1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30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ทรบ.ปากคลองสายใหญ่เขื่อนกิ่วคอหมา </a:t>
            </a:r>
            <a:r>
              <a:rPr lang="th-TH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30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30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กิ่วลม-กิ่วคอหมา</a:t>
            </a:r>
            <a:endParaRPr lang="th-TH" sz="130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5750291465072611"/>
          <c:y val="4.43418945890816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34547917864073519"/>
                  <c:y val="0.10504302561065661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กิ่วคอหมา!$H$53:$H$57</c:f>
              <c:numCache>
                <c:formatCode>0.000</c:formatCode>
                <c:ptCount val="5"/>
                <c:pt idx="0">
                  <c:v>51.874999999999716</c:v>
                </c:pt>
                <c:pt idx="1">
                  <c:v>41.499999999999773</c:v>
                </c:pt>
                <c:pt idx="2">
                  <c:v>34.583333333333144</c:v>
                </c:pt>
                <c:pt idx="3">
                  <c:v>29.642857142856979</c:v>
                </c:pt>
                <c:pt idx="4">
                  <c:v>24.411764705882216</c:v>
                </c:pt>
              </c:numCache>
            </c:numRef>
          </c:xVal>
          <c:yVal>
            <c:numRef>
              <c:f>กิ่วคอหมา!$I$53:$I$57</c:f>
              <c:numCache>
                <c:formatCode>0.000</c:formatCode>
                <c:ptCount val="5"/>
                <c:pt idx="0">
                  <c:v>0.37790342595573145</c:v>
                </c:pt>
                <c:pt idx="1">
                  <c:v>0.38300124343196718</c:v>
                </c:pt>
                <c:pt idx="2">
                  <c:v>0.38676919547961963</c:v>
                </c:pt>
                <c:pt idx="3">
                  <c:v>0.38819405129595874</c:v>
                </c:pt>
                <c:pt idx="4">
                  <c:v>0.3903546169782508</c:v>
                </c:pt>
              </c:numCache>
            </c:numRef>
          </c:yVal>
        </c:ser>
        <c:axId val="85677568"/>
        <c:axId val="85679488"/>
      </c:scatterChart>
      <c:valAx>
        <c:axId val="856775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439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5679488"/>
        <c:crosses val="autoZero"/>
        <c:crossBetween val="midCat"/>
      </c:valAx>
      <c:valAx>
        <c:axId val="8567948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5677568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161847</xdr:colOff>
      <xdr:row>14</xdr:row>
      <xdr:rowOff>245463</xdr:rowOff>
    </xdr:from>
    <xdr:to>
      <xdr:col>2</xdr:col>
      <xdr:colOff>304722</xdr:colOff>
      <xdr:row>15</xdr:row>
      <xdr:rowOff>159738</xdr:rowOff>
    </xdr:to>
    <xdr:cxnSp macro="">
      <xdr:nvCxnSpPr>
        <xdr:cNvPr id="3" name="ตัวเชื่อมต่อตรง 2"/>
        <xdr:cNvCxnSpPr/>
      </xdr:nvCxnSpPr>
      <xdr:spPr>
        <a:xfrm flipV="1">
          <a:off x="1365461" y="4038145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70</xdr:row>
      <xdr:rowOff>114300</xdr:rowOff>
    </xdr:from>
    <xdr:to>
      <xdr:col>8</xdr:col>
      <xdr:colOff>666750</xdr:colOff>
      <xdr:row>81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544657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47159</xdr:colOff>
      <xdr:row>10</xdr:row>
      <xdr:rowOff>249782</xdr:rowOff>
    </xdr:from>
    <xdr:to>
      <xdr:col>5</xdr:col>
      <xdr:colOff>190034</xdr:colOff>
      <xdr:row>11</xdr:row>
      <xdr:rowOff>159395</xdr:rowOff>
    </xdr:to>
    <xdr:cxnSp macro="">
      <xdr:nvCxnSpPr>
        <xdr:cNvPr id="18" name="ตัวเชื่อมต่อตรง 17"/>
        <xdr:cNvCxnSpPr/>
      </xdr:nvCxnSpPr>
      <xdr:spPr>
        <a:xfrm flipV="1">
          <a:off x="3571409" y="3063987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379292</xdr:colOff>
      <xdr:row>26</xdr:row>
      <xdr:rowOff>60613</xdr:rowOff>
    </xdr:from>
    <xdr:to>
      <xdr:col>6</xdr:col>
      <xdr:colOff>728649</xdr:colOff>
      <xdr:row>33</xdr:row>
      <xdr:rowOff>242455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82906" y="6883977"/>
          <a:ext cx="3406016" cy="2060864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5"/>
  <sheetViews>
    <sheetView tabSelected="1" view="pageLayout" topLeftCell="A10" zoomScale="110" zoomScalePageLayoutView="110" workbookViewId="0">
      <selection activeCell="F18" sqref="F18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375" style="1" bestFit="1" customWidth="1"/>
    <col min="6" max="9" width="9.625" style="1" customWidth="1"/>
    <col min="10" max="10" width="10.875" style="1" bestFit="1" customWidth="1"/>
    <col min="11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A2" s="3"/>
      <c r="B2" s="85" t="s">
        <v>48</v>
      </c>
      <c r="C2" s="85"/>
      <c r="D2" s="85"/>
      <c r="E2" s="85"/>
      <c r="F2" s="85"/>
      <c r="G2" s="85"/>
      <c r="H2" s="85"/>
      <c r="I2" s="85"/>
    </row>
    <row r="3" spans="1:9" ht="21" customHeight="1">
      <c r="A3" s="3"/>
      <c r="B3" s="86" t="s">
        <v>62</v>
      </c>
      <c r="C3" s="86"/>
      <c r="D3" s="86"/>
      <c r="E3" s="86"/>
      <c r="F3" s="86"/>
      <c r="G3" s="86"/>
      <c r="H3" s="86"/>
      <c r="I3" s="86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70" t="s">
        <v>66</v>
      </c>
      <c r="E7" s="70"/>
      <c r="F7" s="70"/>
      <c r="G7" s="70"/>
      <c r="H7" s="7" t="s">
        <v>4</v>
      </c>
      <c r="I7" s="6"/>
    </row>
    <row r="8" spans="1:9" ht="21.2" customHeight="1">
      <c r="A8" s="3"/>
      <c r="B8" s="5" t="s">
        <v>5</v>
      </c>
      <c r="C8" s="3"/>
      <c r="D8" s="70" t="s">
        <v>63</v>
      </c>
      <c r="E8" s="70"/>
      <c r="F8" s="71"/>
      <c r="G8" s="72"/>
      <c r="H8" s="8"/>
      <c r="I8" s="8"/>
    </row>
    <row r="9" spans="1:9" ht="21.2" customHeight="1">
      <c r="A9" s="3"/>
      <c r="B9" s="5" t="s">
        <v>6</v>
      </c>
      <c r="C9" s="3"/>
      <c r="D9" s="9" t="s">
        <v>65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67</v>
      </c>
      <c r="E10" s="6"/>
      <c r="F10" s="8"/>
      <c r="G10" s="8"/>
      <c r="H10" s="7" t="s">
        <v>9</v>
      </c>
      <c r="I10" s="6" t="s">
        <v>64</v>
      </c>
    </row>
    <row r="11" spans="1:9" ht="21.2" customHeight="1">
      <c r="A11" s="3"/>
      <c r="B11" s="5" t="s">
        <v>56</v>
      </c>
      <c r="C11" s="3"/>
      <c r="D11" s="88" t="s">
        <v>68</v>
      </c>
      <c r="E11" s="88"/>
      <c r="F11" s="88" t="s">
        <v>69</v>
      </c>
      <c r="G11" s="88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61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73">
        <v>2.5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74">
        <v>2.5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5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5" t="s">
        <v>53</v>
      </c>
      <c r="H20" s="10" t="s">
        <v>60</v>
      </c>
      <c r="I20" s="3"/>
    </row>
    <row r="21" spans="1:9" ht="21.2" customHeight="1">
      <c r="A21" s="3"/>
      <c r="B21" s="16" t="s">
        <v>11</v>
      </c>
      <c r="C21" s="3"/>
      <c r="D21" s="3"/>
      <c r="E21" s="3"/>
      <c r="F21" s="3"/>
      <c r="G21" s="17">
        <v>325</v>
      </c>
      <c r="H21" s="10" t="s">
        <v>60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5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80" t="s">
        <v>42</v>
      </c>
      <c r="B50" s="18" t="s">
        <v>12</v>
      </c>
      <c r="C50" s="18" t="s">
        <v>44</v>
      </c>
      <c r="D50" s="80" t="s">
        <v>16</v>
      </c>
      <c r="E50" s="18"/>
      <c r="F50" s="18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19" t="s">
        <v>14</v>
      </c>
      <c r="C51" s="19" t="s">
        <v>15</v>
      </c>
      <c r="D51" s="81"/>
      <c r="E51" s="20"/>
      <c r="F51" s="19" t="s">
        <v>17</v>
      </c>
      <c r="G51" s="89"/>
      <c r="H51" s="81"/>
      <c r="I51" s="81"/>
    </row>
    <row r="52" spans="1:9" ht="19.7" customHeight="1" thickBot="1">
      <c r="A52" s="21"/>
      <c r="B52" s="22" t="s">
        <v>21</v>
      </c>
      <c r="C52" s="22" t="s">
        <v>21</v>
      </c>
      <c r="D52" s="21"/>
      <c r="E52" s="21"/>
      <c r="F52" s="22" t="s">
        <v>22</v>
      </c>
      <c r="G52" s="22" t="s">
        <v>41</v>
      </c>
      <c r="H52" s="20"/>
      <c r="I52" s="21"/>
    </row>
    <row r="53" spans="1:9">
      <c r="A53" s="23">
        <v>1</v>
      </c>
      <c r="B53" s="24">
        <v>329.15</v>
      </c>
      <c r="C53" s="25">
        <f>$G$21</f>
        <v>325</v>
      </c>
      <c r="D53" s="25">
        <f>$B53-$C53</f>
        <v>4.1499999999999773</v>
      </c>
      <c r="E53" s="26">
        <f>SQRT(2*9.81*D53)</f>
        <v>9.0234693992942407</v>
      </c>
      <c r="F53" s="24">
        <v>0.08</v>
      </c>
      <c r="G53" s="27">
        <v>0.68200000000000005</v>
      </c>
      <c r="H53" s="28">
        <f>D53/F53</f>
        <v>51.874999999999716</v>
      </c>
      <c r="I53" s="28">
        <f>G53/(($G$16*$G$17)*F53*E53)</f>
        <v>0.37790342595573145</v>
      </c>
    </row>
    <row r="54" spans="1:9">
      <c r="A54" s="75">
        <v>2</v>
      </c>
      <c r="B54" s="39">
        <v>329.15</v>
      </c>
      <c r="C54" s="76">
        <f>$G$21</f>
        <v>325</v>
      </c>
      <c r="D54" s="76">
        <f>$B54-$C54</f>
        <v>4.1499999999999773</v>
      </c>
      <c r="E54" s="32">
        <f>SQRT(2*9.81*D54)</f>
        <v>9.0234693992942407</v>
      </c>
      <c r="F54" s="33">
        <v>0.1</v>
      </c>
      <c r="G54" s="34">
        <v>0.86399999999999999</v>
      </c>
      <c r="H54" s="77">
        <f>D54/F54</f>
        <v>41.499999999999773</v>
      </c>
      <c r="I54" s="77">
        <f>G54/(($G$16*$G$17)*F54*E54)</f>
        <v>0.38300124343196718</v>
      </c>
    </row>
    <row r="55" spans="1:9">
      <c r="A55" s="29">
        <v>3</v>
      </c>
      <c r="B55" s="30">
        <v>329.15</v>
      </c>
      <c r="C55" s="31">
        <f>$G$21</f>
        <v>325</v>
      </c>
      <c r="D55" s="31">
        <f>$B55-$C55</f>
        <v>4.1499999999999773</v>
      </c>
      <c r="E55" s="32">
        <f>SQRT(2*9.81*D55)</f>
        <v>9.0234693992942407</v>
      </c>
      <c r="F55" s="33">
        <v>0.12</v>
      </c>
      <c r="G55" s="34">
        <v>1.0469999999999999</v>
      </c>
      <c r="H55" s="35">
        <f>D55/F55</f>
        <v>34.583333333333144</v>
      </c>
      <c r="I55" s="35">
        <f>G55/(($G$16*$G$17)*F55*E55)</f>
        <v>0.38676919547961963</v>
      </c>
    </row>
    <row r="56" spans="1:9">
      <c r="A56" s="29">
        <v>4</v>
      </c>
      <c r="B56" s="30">
        <v>329.15</v>
      </c>
      <c r="C56" s="31">
        <f>$G$21</f>
        <v>325</v>
      </c>
      <c r="D56" s="31">
        <f>$B56-$C56</f>
        <v>4.1499999999999773</v>
      </c>
      <c r="E56" s="36">
        <f>SQRT(2*9.81*D56)</f>
        <v>9.0234693992942407</v>
      </c>
      <c r="F56" s="30">
        <v>0.14000000000000001</v>
      </c>
      <c r="G56" s="37">
        <v>1.226</v>
      </c>
      <c r="H56" s="35">
        <f>D56/F56</f>
        <v>29.642857142856979</v>
      </c>
      <c r="I56" s="35">
        <f>G56/(($G$16*$G$17)*F56*E56)</f>
        <v>0.38819405129595874</v>
      </c>
    </row>
    <row r="57" spans="1:9">
      <c r="A57" s="29">
        <v>5</v>
      </c>
      <c r="B57" s="30">
        <v>329.15</v>
      </c>
      <c r="C57" s="31">
        <f>$G$21</f>
        <v>325</v>
      </c>
      <c r="D57" s="31">
        <f>$B57-$C57</f>
        <v>4.1499999999999773</v>
      </c>
      <c r="E57" s="38">
        <f>SQRT(2*9.81*D57)</f>
        <v>9.0234693992942407</v>
      </c>
      <c r="F57" s="39">
        <v>0.17</v>
      </c>
      <c r="G57" s="40">
        <v>1.4970000000000001</v>
      </c>
      <c r="H57" s="35">
        <f>D57/F57</f>
        <v>24.411764705882216</v>
      </c>
      <c r="I57" s="35">
        <f>G57/(($G$16*$G$17)*F57*E57)</f>
        <v>0.3903546169782508</v>
      </c>
    </row>
    <row r="58" spans="1:9">
      <c r="A58" s="29"/>
      <c r="B58" s="41"/>
      <c r="C58" s="31"/>
      <c r="D58" s="31"/>
      <c r="E58" s="38"/>
      <c r="F58" s="42"/>
      <c r="G58" s="43"/>
      <c r="H58" s="35"/>
      <c r="I58" s="35"/>
    </row>
    <row r="59" spans="1:9">
      <c r="A59" s="44"/>
      <c r="B59" s="13"/>
      <c r="C59" s="31"/>
      <c r="D59" s="31"/>
      <c r="E59" s="38"/>
      <c r="F59" s="13"/>
      <c r="G59" s="45"/>
      <c r="H59" s="35"/>
      <c r="I59" s="35"/>
    </row>
    <row r="60" spans="1:9">
      <c r="A60" s="46"/>
      <c r="B60" s="47"/>
      <c r="C60" s="31"/>
      <c r="D60" s="31"/>
      <c r="E60" s="36"/>
      <c r="F60" s="47"/>
      <c r="G60" s="47"/>
      <c r="H60" s="35"/>
      <c r="I60" s="35"/>
    </row>
    <row r="61" spans="1:9">
      <c r="A61" s="46"/>
      <c r="B61" s="47"/>
      <c r="C61" s="31"/>
      <c r="D61" s="31"/>
      <c r="E61" s="36"/>
      <c r="F61" s="47"/>
      <c r="G61" s="47"/>
      <c r="H61" s="35"/>
      <c r="I61" s="35"/>
    </row>
    <row r="62" spans="1:9">
      <c r="A62" s="46"/>
      <c r="B62" s="47"/>
      <c r="C62" s="31"/>
      <c r="D62" s="31"/>
      <c r="E62" s="36"/>
      <c r="F62" s="47"/>
      <c r="G62" s="47"/>
      <c r="H62" s="35"/>
      <c r="I62" s="35"/>
    </row>
    <row r="63" spans="1:9">
      <c r="A63" s="46"/>
      <c r="B63" s="47"/>
      <c r="C63" s="31"/>
      <c r="D63" s="31"/>
      <c r="E63" s="36"/>
      <c r="F63" s="47"/>
      <c r="G63" s="47"/>
      <c r="H63" s="35"/>
      <c r="I63" s="35"/>
    </row>
    <row r="64" spans="1:9">
      <c r="A64" s="46"/>
      <c r="B64" s="47"/>
      <c r="C64" s="31"/>
      <c r="D64" s="31"/>
      <c r="E64" s="36"/>
      <c r="F64" s="47"/>
      <c r="G64" s="47"/>
      <c r="H64" s="35"/>
      <c r="I64" s="35"/>
    </row>
    <row r="65" spans="1:9">
      <c r="A65" s="46"/>
      <c r="B65" s="47"/>
      <c r="C65" s="31"/>
      <c r="D65" s="31"/>
      <c r="E65" s="36"/>
      <c r="F65" s="47"/>
      <c r="G65" s="47"/>
      <c r="H65" s="35"/>
      <c r="I65" s="35"/>
    </row>
    <row r="66" spans="1:9">
      <c r="A66" s="46"/>
      <c r="B66" s="47"/>
      <c r="C66" s="31"/>
      <c r="D66" s="31"/>
      <c r="E66" s="36"/>
      <c r="F66" s="47"/>
      <c r="G66" s="47"/>
      <c r="H66" s="35"/>
      <c r="I66" s="35"/>
    </row>
    <row r="67" spans="1:9">
      <c r="A67" s="46"/>
      <c r="B67" s="47"/>
      <c r="C67" s="31"/>
      <c r="D67" s="31"/>
      <c r="E67" s="36"/>
      <c r="F67" s="47"/>
      <c r="G67" s="47"/>
      <c r="H67" s="35"/>
      <c r="I67" s="35"/>
    </row>
    <row r="68" spans="1:9" ht="24.75" thickBot="1">
      <c r="A68" s="48"/>
      <c r="B68" s="49"/>
      <c r="C68" s="50"/>
      <c r="D68" s="50"/>
      <c r="E68" s="51"/>
      <c r="F68" s="52"/>
      <c r="G68" s="52"/>
      <c r="H68" s="53"/>
      <c r="I68" s="5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3"/>
      <c r="B70" s="3"/>
      <c r="C70" s="3"/>
      <c r="D70" s="3"/>
      <c r="E70" s="3"/>
      <c r="F70" s="3"/>
      <c r="G70" s="3"/>
      <c r="H70" s="3"/>
      <c r="I70" s="3"/>
    </row>
    <row r="71" spans="1:9">
      <c r="A71" s="87"/>
      <c r="B71" s="87"/>
      <c r="C71" s="87"/>
      <c r="D71" s="87"/>
      <c r="E71" s="87"/>
      <c r="F71" s="87"/>
      <c r="G71" s="87"/>
      <c r="H71" s="87"/>
      <c r="I71" s="87"/>
    </row>
    <row r="72" spans="1:9">
      <c r="A72" s="87"/>
      <c r="B72" s="87"/>
      <c r="C72" s="87"/>
      <c r="D72" s="87"/>
      <c r="E72" s="87"/>
      <c r="F72" s="87"/>
      <c r="G72" s="87"/>
      <c r="H72" s="87"/>
      <c r="I72" s="87"/>
    </row>
    <row r="73" spans="1:9">
      <c r="A73" s="87"/>
      <c r="B73" s="87"/>
      <c r="C73" s="87"/>
      <c r="D73" s="87"/>
      <c r="E73" s="87"/>
      <c r="F73" s="87"/>
      <c r="G73" s="87"/>
      <c r="H73" s="87"/>
      <c r="I73" s="87"/>
    </row>
    <row r="74" spans="1:9">
      <c r="A74" s="87"/>
      <c r="B74" s="87"/>
      <c r="C74" s="87"/>
      <c r="D74" s="87"/>
      <c r="E74" s="87"/>
      <c r="F74" s="87"/>
      <c r="G74" s="87"/>
      <c r="H74" s="87"/>
      <c r="I74" s="87"/>
    </row>
    <row r="75" spans="1:9">
      <c r="A75" s="87"/>
      <c r="B75" s="87"/>
      <c r="C75" s="87"/>
      <c r="D75" s="87"/>
      <c r="E75" s="87"/>
      <c r="F75" s="87"/>
      <c r="G75" s="87"/>
      <c r="H75" s="87"/>
      <c r="I75" s="87"/>
    </row>
    <row r="76" spans="1:9">
      <c r="A76" s="87"/>
      <c r="B76" s="87"/>
      <c r="C76" s="87"/>
      <c r="D76" s="87"/>
      <c r="E76" s="87"/>
      <c r="F76" s="87"/>
      <c r="G76" s="87"/>
      <c r="H76" s="87"/>
      <c r="I76" s="87"/>
    </row>
    <row r="77" spans="1:9">
      <c r="A77" s="87"/>
      <c r="B77" s="87"/>
      <c r="C77" s="87"/>
      <c r="D77" s="87"/>
      <c r="E77" s="87"/>
      <c r="F77" s="87"/>
      <c r="G77" s="87"/>
      <c r="H77" s="87"/>
      <c r="I77" s="87"/>
    </row>
    <row r="78" spans="1:9">
      <c r="A78" s="87"/>
      <c r="B78" s="87"/>
      <c r="C78" s="87"/>
      <c r="D78" s="87"/>
      <c r="E78" s="87"/>
      <c r="F78" s="87"/>
      <c r="G78" s="87"/>
      <c r="H78" s="87"/>
      <c r="I78" s="87"/>
    </row>
    <row r="79" spans="1:9">
      <c r="A79" s="87"/>
      <c r="B79" s="87"/>
      <c r="C79" s="87"/>
      <c r="D79" s="87"/>
      <c r="E79" s="87"/>
      <c r="F79" s="87"/>
      <c r="G79" s="87"/>
      <c r="H79" s="87"/>
      <c r="I79" s="87"/>
    </row>
    <row r="80" spans="1:9">
      <c r="A80" s="87"/>
      <c r="B80" s="87"/>
      <c r="C80" s="87"/>
      <c r="D80" s="87"/>
      <c r="E80" s="87"/>
      <c r="F80" s="87"/>
      <c r="G80" s="87"/>
      <c r="H80" s="87"/>
      <c r="I80" s="87"/>
    </row>
    <row r="81" spans="1:9">
      <c r="A81" s="87"/>
      <c r="B81" s="87"/>
      <c r="C81" s="87"/>
      <c r="D81" s="87"/>
      <c r="E81" s="87"/>
      <c r="F81" s="87"/>
      <c r="G81" s="87"/>
      <c r="H81" s="87"/>
      <c r="I81" s="87"/>
    </row>
    <row r="82" spans="1:9">
      <c r="A82" s="87"/>
      <c r="B82" s="87"/>
      <c r="C82" s="87"/>
      <c r="D82" s="87"/>
      <c r="E82" s="87"/>
      <c r="F82" s="87"/>
      <c r="G82" s="87"/>
      <c r="H82" s="87"/>
      <c r="I82" s="87"/>
    </row>
    <row r="83" spans="1:9">
      <c r="A83" s="4">
        <v>3</v>
      </c>
      <c r="B83" s="5" t="s">
        <v>43</v>
      </c>
      <c r="C83" s="3"/>
      <c r="D83" s="3"/>
      <c r="E83" s="3"/>
      <c r="F83" s="3"/>
      <c r="G83" s="3"/>
      <c r="H83" s="3"/>
      <c r="I83" s="3"/>
    </row>
    <row r="84" spans="1:9" ht="11.25" customHeight="1" thickBot="1">
      <c r="A84" s="3"/>
      <c r="B84" s="3"/>
      <c r="C84" s="3"/>
      <c r="D84" s="3"/>
      <c r="E84" s="3"/>
      <c r="F84" s="3"/>
      <c r="G84" s="3"/>
      <c r="H84" s="3"/>
      <c r="I84" s="3"/>
    </row>
    <row r="85" spans="1:9" ht="19.7" customHeight="1">
      <c r="A85" s="80" t="s">
        <v>42</v>
      </c>
      <c r="B85" s="18" t="s">
        <v>12</v>
      </c>
      <c r="C85" s="80" t="s">
        <v>45</v>
      </c>
      <c r="D85" s="80" t="s">
        <v>16</v>
      </c>
      <c r="E85" s="54" t="s">
        <v>13</v>
      </c>
      <c r="F85" s="80" t="s">
        <v>20</v>
      </c>
      <c r="G85" s="80" t="s">
        <v>19</v>
      </c>
      <c r="H85" s="80" t="s">
        <v>47</v>
      </c>
      <c r="I85" s="80"/>
    </row>
    <row r="86" spans="1:9" ht="19.7" customHeight="1">
      <c r="A86" s="81"/>
      <c r="B86" s="19" t="s">
        <v>14</v>
      </c>
      <c r="C86" s="81"/>
      <c r="D86" s="81"/>
      <c r="E86" s="19" t="s">
        <v>17</v>
      </c>
      <c r="F86" s="81"/>
      <c r="G86" s="81"/>
      <c r="H86" s="81"/>
      <c r="I86" s="81"/>
    </row>
    <row r="87" spans="1:9" ht="19.7" customHeight="1" thickBot="1">
      <c r="A87" s="82"/>
      <c r="B87" s="55" t="s">
        <v>21</v>
      </c>
      <c r="C87" s="55" t="s">
        <v>21</v>
      </c>
      <c r="D87" s="82"/>
      <c r="E87" s="22" t="s">
        <v>22</v>
      </c>
      <c r="F87" s="82"/>
      <c r="G87" s="82"/>
      <c r="H87" s="83" t="s">
        <v>41</v>
      </c>
      <c r="I87" s="83"/>
    </row>
    <row r="88" spans="1:9" ht="21.2" customHeight="1">
      <c r="A88" s="90">
        <v>1</v>
      </c>
      <c r="B88" s="91">
        <v>329.15</v>
      </c>
      <c r="C88" s="92">
        <f>$G$21</f>
        <v>325</v>
      </c>
      <c r="D88" s="92">
        <f>B88-C88</f>
        <v>4.1499999999999773</v>
      </c>
      <c r="E88" s="91">
        <v>0.08</v>
      </c>
      <c r="F88" s="56">
        <f>D88/E88</f>
        <v>51.874999999999716</v>
      </c>
      <c r="G88" s="56">
        <f>(-0.0005*F88)+0.4019</f>
        <v>0.37596250000000014</v>
      </c>
      <c r="H88" s="93">
        <f>G88*($G$16*$G$17)*E88*(2*9.81*D88)^0.5</f>
        <v>0.67849722280643254</v>
      </c>
      <c r="I88" s="93"/>
    </row>
    <row r="89" spans="1:9" ht="21.2" customHeight="1">
      <c r="A89" s="29">
        <v>2</v>
      </c>
      <c r="B89" s="30">
        <v>329.15</v>
      </c>
      <c r="C89" s="57">
        <f>$G$21</f>
        <v>325</v>
      </c>
      <c r="D89" s="57">
        <f>B89-C89</f>
        <v>4.1499999999999773</v>
      </c>
      <c r="E89" s="30">
        <v>0.1</v>
      </c>
      <c r="F89" s="58">
        <f>D89/E89</f>
        <v>41.499999999999773</v>
      </c>
      <c r="G89" s="58">
        <f t="shared" ref="G89:G92" si="0">(-0.0005*F89)+0.4019</f>
        <v>0.3811500000000001</v>
      </c>
      <c r="H89" s="79">
        <f>G89*($G$16*$G$17)*E89*(2*9.81*D89)^0.5</f>
        <v>0.85982384038525017</v>
      </c>
      <c r="I89" s="79"/>
    </row>
    <row r="90" spans="1:9" ht="21.2" customHeight="1">
      <c r="A90" s="29">
        <v>3</v>
      </c>
      <c r="B90" s="30">
        <v>329.15</v>
      </c>
      <c r="C90" s="57">
        <f>$G$21</f>
        <v>325</v>
      </c>
      <c r="D90" s="57">
        <f>B90-C90</f>
        <v>4.1499999999999773</v>
      </c>
      <c r="E90" s="30">
        <v>0.12</v>
      </c>
      <c r="F90" s="58">
        <f>D90/E90</f>
        <v>34.583333333333144</v>
      </c>
      <c r="G90" s="58">
        <f t="shared" si="0"/>
        <v>0.38460833333333339</v>
      </c>
      <c r="H90" s="79">
        <f>G90*($G$16*$G$17)*E90*(2*9.81*D90)^0.5</f>
        <v>1.0411504579640678</v>
      </c>
      <c r="I90" s="79"/>
    </row>
    <row r="91" spans="1:9" ht="21.2" customHeight="1">
      <c r="A91" s="29">
        <v>4</v>
      </c>
      <c r="B91" s="30">
        <v>329.15</v>
      </c>
      <c r="C91" s="57">
        <f>$G$21</f>
        <v>325</v>
      </c>
      <c r="D91" s="57">
        <f>B91-C91</f>
        <v>4.1499999999999773</v>
      </c>
      <c r="E91" s="30">
        <v>0.14000000000000001</v>
      </c>
      <c r="F91" s="58">
        <f>D91/E91</f>
        <v>29.642857142856979</v>
      </c>
      <c r="G91" s="58">
        <f t="shared" si="0"/>
        <v>0.38707857142857149</v>
      </c>
      <c r="H91" s="79">
        <f>G91*($G$16*$G$17)*E91*(2*9.81*D91)^0.5</f>
        <v>1.2224770755428858</v>
      </c>
      <c r="I91" s="79"/>
    </row>
    <row r="92" spans="1:9" ht="21.2" customHeight="1">
      <c r="A92" s="29">
        <v>5</v>
      </c>
      <c r="B92" s="30">
        <v>329.15</v>
      </c>
      <c r="C92" s="57">
        <f>$G$21</f>
        <v>325</v>
      </c>
      <c r="D92" s="57">
        <f>B92-C92</f>
        <v>4.1499999999999773</v>
      </c>
      <c r="E92" s="30">
        <v>0.17</v>
      </c>
      <c r="F92" s="58">
        <f>D92/E92</f>
        <v>24.411764705882216</v>
      </c>
      <c r="G92" s="58">
        <f t="shared" si="0"/>
        <v>0.38969411764705886</v>
      </c>
      <c r="H92" s="79">
        <f>G92*($G$16*$G$17)*E92*(2*9.81*D92)^0.5</f>
        <v>1.4944670019111124</v>
      </c>
      <c r="I92" s="79"/>
    </row>
    <row r="93" spans="1:9" ht="21.2" customHeight="1">
      <c r="A93" s="29"/>
      <c r="B93" s="41"/>
      <c r="C93" s="57"/>
      <c r="D93" s="57"/>
      <c r="E93" s="42"/>
      <c r="F93" s="58"/>
      <c r="G93" s="58"/>
      <c r="H93" s="79"/>
      <c r="I93" s="79"/>
    </row>
    <row r="94" spans="1:9" ht="21.2" customHeight="1">
      <c r="A94" s="29"/>
      <c r="B94" s="13"/>
      <c r="C94" s="57"/>
      <c r="D94" s="57"/>
      <c r="E94" s="13"/>
      <c r="F94" s="58"/>
      <c r="G94" s="59"/>
      <c r="H94" s="79"/>
      <c r="I94" s="79"/>
    </row>
    <row r="95" spans="1:9" ht="21.2" customHeight="1">
      <c r="A95" s="29"/>
      <c r="B95" s="47"/>
      <c r="C95" s="57"/>
      <c r="D95" s="57"/>
      <c r="E95" s="47"/>
      <c r="F95" s="58"/>
      <c r="G95" s="58"/>
      <c r="H95" s="79"/>
      <c r="I95" s="79"/>
    </row>
    <row r="96" spans="1:9" ht="21.2" customHeight="1">
      <c r="A96" s="60"/>
      <c r="B96" s="61"/>
      <c r="C96" s="57"/>
      <c r="D96" s="57"/>
      <c r="E96" s="47"/>
      <c r="F96" s="58"/>
      <c r="G96" s="58"/>
      <c r="H96" s="79"/>
      <c r="I96" s="79"/>
    </row>
    <row r="97" spans="1:9" ht="21.2" customHeight="1">
      <c r="A97" s="60"/>
      <c r="B97" s="61"/>
      <c r="C97" s="57"/>
      <c r="D97" s="57"/>
      <c r="E97" s="47"/>
      <c r="F97" s="58"/>
      <c r="G97" s="58"/>
      <c r="H97" s="79"/>
      <c r="I97" s="79"/>
    </row>
    <row r="98" spans="1:9" ht="21.2" customHeight="1">
      <c r="A98" s="60"/>
      <c r="B98" s="61"/>
      <c r="C98" s="57"/>
      <c r="D98" s="57"/>
      <c r="E98" s="47"/>
      <c r="F98" s="58"/>
      <c r="G98" s="58"/>
      <c r="H98" s="79"/>
      <c r="I98" s="79"/>
    </row>
    <row r="99" spans="1:9" ht="21.2" customHeight="1">
      <c r="A99" s="60"/>
      <c r="B99" s="61"/>
      <c r="C99" s="57"/>
      <c r="D99" s="57"/>
      <c r="E99" s="47"/>
      <c r="F99" s="58"/>
      <c r="G99" s="58"/>
      <c r="H99" s="79"/>
      <c r="I99" s="79"/>
    </row>
    <row r="100" spans="1:9" ht="21.2" customHeight="1">
      <c r="A100" s="60"/>
      <c r="B100" s="61"/>
      <c r="C100" s="57"/>
      <c r="D100" s="57"/>
      <c r="E100" s="62"/>
      <c r="F100" s="63"/>
      <c r="G100" s="58"/>
      <c r="H100" s="79"/>
      <c r="I100" s="79"/>
    </row>
    <row r="101" spans="1:9" ht="21.2" customHeight="1">
      <c r="A101" s="60"/>
      <c r="B101" s="61"/>
      <c r="C101" s="57"/>
      <c r="D101" s="57"/>
      <c r="E101" s="47"/>
      <c r="F101" s="58"/>
      <c r="G101" s="58"/>
      <c r="H101" s="79"/>
      <c r="I101" s="79"/>
    </row>
    <row r="102" spans="1:9" ht="21.2" customHeight="1">
      <c r="A102" s="60"/>
      <c r="B102" s="61"/>
      <c r="C102" s="64"/>
      <c r="D102" s="57"/>
      <c r="E102" s="62"/>
      <c r="F102" s="63"/>
      <c r="G102" s="58"/>
      <c r="H102" s="79"/>
      <c r="I102" s="79"/>
    </row>
    <row r="103" spans="1:9" ht="21.2" customHeight="1" thickBot="1">
      <c r="A103" s="65"/>
      <c r="B103" s="49"/>
      <c r="C103" s="66"/>
      <c r="D103" s="66"/>
      <c r="E103" s="67"/>
      <c r="F103" s="68"/>
      <c r="G103" s="68"/>
      <c r="H103" s="78"/>
      <c r="I103" s="78"/>
    </row>
    <row r="104" spans="1:9" ht="21.2" customHeight="1">
      <c r="A104" s="69" t="s">
        <v>49</v>
      </c>
      <c r="B104" s="3"/>
      <c r="C104" s="3"/>
      <c r="D104" s="3"/>
      <c r="E104" s="3"/>
      <c r="F104" s="3"/>
      <c r="G104" s="3"/>
      <c r="H104" s="3"/>
      <c r="I104" s="3"/>
    </row>
    <row r="105" spans="1:9" ht="21.2" customHeight="1">
      <c r="A105" s="3"/>
      <c r="B105" s="69" t="s">
        <v>46</v>
      </c>
      <c r="C105" s="3"/>
      <c r="D105" s="3"/>
      <c r="E105" s="3"/>
      <c r="F105" s="3"/>
      <c r="G105" s="3"/>
      <c r="H105" s="3"/>
      <c r="I105" s="3"/>
    </row>
  </sheetData>
  <mergeCells count="35">
    <mergeCell ref="B1:I1"/>
    <mergeCell ref="B2:I2"/>
    <mergeCell ref="B3:I3"/>
    <mergeCell ref="A26:I35"/>
    <mergeCell ref="A71:I82"/>
    <mergeCell ref="D11:E11"/>
    <mergeCell ref="F11:G11"/>
    <mergeCell ref="I50:I51"/>
    <mergeCell ref="A50:A51"/>
    <mergeCell ref="D50:D51"/>
    <mergeCell ref="G50:G51"/>
    <mergeCell ref="H50:H51"/>
    <mergeCell ref="A85:A87"/>
    <mergeCell ref="H88:I88"/>
    <mergeCell ref="H90:I90"/>
    <mergeCell ref="H91:I91"/>
    <mergeCell ref="H92:I92"/>
    <mergeCell ref="C85:C86"/>
    <mergeCell ref="D85:D87"/>
    <mergeCell ref="F85:F87"/>
    <mergeCell ref="G85:G87"/>
    <mergeCell ref="H85:I86"/>
    <mergeCell ref="H87:I87"/>
    <mergeCell ref="H89:I89"/>
    <mergeCell ref="H95:I95"/>
    <mergeCell ref="H96:I96"/>
    <mergeCell ref="H93:I93"/>
    <mergeCell ref="H94:I94"/>
    <mergeCell ref="H97:I97"/>
    <mergeCell ref="H103:I103"/>
    <mergeCell ref="H98:I98"/>
    <mergeCell ref="H99:I99"/>
    <mergeCell ref="H100:I100"/>
    <mergeCell ref="H101:I101"/>
    <mergeCell ref="H102:I102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scale="97" orientation="portrait" r:id="rId1"/>
  <rowBreaks count="2" manualBreakCount="2">
    <brk id="35" max="8" man="1"/>
    <brk id="70" max="8" man="1"/>
  </rowBreaks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กิ่วคอหมา</vt:lpstr>
      <vt:lpstr>กิ่วคอหมา!Print_Area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2015-11-06T03:01:34Z</cp:lastPrinted>
  <dcterms:created xsi:type="dcterms:W3CDTF">2012-08-31T03:29:15Z</dcterms:created>
  <dcterms:modified xsi:type="dcterms:W3CDTF">2015-11-06T03:01:36Z</dcterms:modified>
</cp:coreProperties>
</file>