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Outlet อ่างแม่ปืม" sheetId="2" r:id="rId1"/>
  </sheets>
  <definedNames>
    <definedName name="_xlnm.Print_Area" localSheetId="0">'Outlet อ่างแม่ปืม'!$A$1:$I$108</definedName>
  </definedNames>
  <calcPr calcId="124519"/>
</workbook>
</file>

<file path=xl/calcChain.xml><?xml version="1.0" encoding="utf-8"?>
<calcChain xmlns="http://schemas.openxmlformats.org/spreadsheetml/2006/main">
  <c r="G93" i="2"/>
  <c r="G94"/>
  <c r="G95"/>
  <c r="G96"/>
  <c r="G92"/>
  <c r="H53"/>
  <c r="I53"/>
  <c r="F92"/>
  <c r="H92"/>
  <c r="H95"/>
  <c r="H94" l="1"/>
  <c r="H96"/>
  <c r="C96"/>
  <c r="D96"/>
  <c r="F96"/>
  <c r="C95"/>
  <c r="D95"/>
  <c r="F95"/>
  <c r="C94"/>
  <c r="D94"/>
  <c r="F94"/>
  <c r="C93"/>
  <c r="D93"/>
  <c r="F93"/>
  <c r="H93"/>
  <c r="C92"/>
  <c r="D92"/>
  <c r="C57"/>
  <c r="D57"/>
  <c r="C56"/>
  <c r="D56"/>
  <c r="C55"/>
  <c r="D55"/>
  <c r="E55"/>
  <c r="I55"/>
  <c r="C54"/>
  <c r="D54"/>
  <c r="E54"/>
  <c r="I54"/>
  <c r="C53"/>
  <c r="D53"/>
  <c r="H56"/>
  <c r="E56"/>
  <c r="I56"/>
  <c r="E53"/>
  <c r="H57"/>
  <c r="E57"/>
  <c r="I57"/>
  <c r="H54"/>
  <c r="H55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<sst xmlns="http://schemas.openxmlformats.org/spreadsheetml/2006/main" count="91" uniqueCount="70">
  <si>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</si>
  <si>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</si>
  <si>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</si>
  <si>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</si>
  <si>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</si>
  <si>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</si>
  <si>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</si>
  <si>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</si>
  <si>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</si>
  <si>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</si>
  <si>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</si>
  <si>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</si>
  <si>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</si>
  <si>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</si>
  <si>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</si>
  <si>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</si>
  <si>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</si>
  <si>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</si>
  <si>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</si>
  <si>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</si>
  <si>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</si>
  <si>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</si>
  <si>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</si>
  <si>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</si>
  <si>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</si>
  <si>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</si>
  <si>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</si>
  <si>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</si>
  <si>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</si>
  <si>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</si>
  <si>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</si>
  <si>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</si>
  <si>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</si>
  <si>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</si>
  <si>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</si>
  <si>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</si>
  <si>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</si>
  <si>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</si>
  <si>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</si>
  <si>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</si>
  <si>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</si>
  <si>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</si>
  <si>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</si>
  <si>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</si>
  <si>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</si>
  <si>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</si>
  <si>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</si>
  <si>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</si>
  <si>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</si>
  <si>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</si>
  <si>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</si>
  <si>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</si>
  <si>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</si>
  <si>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</si>
  <si>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</si>
  <si>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</si>
  <si>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</si>
  <si>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</si>
  <si>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</si>
  <si>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</si>
  <si>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</si>
  <si>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</si>
  <si>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0+000</t>
  </si>
  <si>
    <t>ท่อส่งน้ำ ( outlet ) อ่างเก็บน้ำแม่ปืม</t>
  </si>
  <si>
    <t>โครงการชลประทานพะเยา</t>
  </si>
  <si>
    <t>แม่ใจ</t>
  </si>
  <si>
    <t>พะเยา</t>
  </si>
  <si>
    <t>N  2140500</t>
  </si>
  <si>
    <t>E  591200</t>
  </si>
  <si>
    <t>เมตร (ร.ท.ก.)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</si>
</sst>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5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2" fontId="7" fillId="0" borderId="4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vertical="center"/>
    </xf>
    <xf numFmtId="2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horizontal="center"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3" xfId="0" applyNumberFormat="1" applyFont="1" applyBorder="1" applyAlignment="1">
      <alignment vertical="center"/>
    </xf>
    <xf numFmtId="189" fontId="7" fillId="0" borderId="4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187" fontId="7" fillId="3" borderId="1" xfId="0" applyNumberFormat="1" applyFont="1" applyFill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/>
    <xf numFmtId="2" fontId="7" fillId="3" borderId="0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7" fontId="7" fillId="3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ท่อส่งน้ำ (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outlet)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อ่างเก็บน้ำแม่ปืม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  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ชลประทานพะเยา</a:t>
            </a:r>
          </a:p>
        </c:rich>
      </c:tx>
      <c:layout>
        <c:manualLayout>
          <c:xMode val="edge"/>
          <c:yMode val="edge"/>
          <c:x val="0.20057640163400628"/>
          <c:y val="2.95475633113428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40334876372252065"/>
                  <c:y val="3.8366667438965329E-2"/>
                </c:manualLayout>
              </c:layout>
              <c:numFmt formatCode="#,##0.0000" sourceLinked="0"/>
            </c:trendlineLbl>
          </c:trendline>
          <c:xVal>
            <c:numRef>
              <c:f>'Outlet อ่างแม่ปืม'!$H$53:$H$57</c:f>
              <c:numCache>
                <c:formatCode>0.000</c:formatCode>
                <c:ptCount val="5"/>
                <c:pt idx="0">
                  <c:v>14.91666666666668</c:v>
                </c:pt>
                <c:pt idx="1">
                  <c:v>11.187500000000011</c:v>
                </c:pt>
                <c:pt idx="2">
                  <c:v>8.9500000000000082</c:v>
                </c:pt>
                <c:pt idx="3">
                  <c:v>7.4583333333333401</c:v>
                </c:pt>
                <c:pt idx="4">
                  <c:v>6.3928571428571486</c:v>
                </c:pt>
              </c:numCache>
            </c:numRef>
          </c:xVal>
          <c:yVal>
            <c:numRef>
              <c:f>'Outlet อ่างแม่ปืม'!$I$53:$I$57</c:f>
              <c:numCache>
                <c:formatCode>0.000</c:formatCode>
                <c:ptCount val="5"/>
                <c:pt idx="0">
                  <c:v>0.17376097782388142</c:v>
                </c:pt>
                <c:pt idx="1">
                  <c:v>0.19129493762376046</c:v>
                </c:pt>
                <c:pt idx="2">
                  <c:v>0.24125826615962148</c:v>
                </c:pt>
                <c:pt idx="3">
                  <c:v>0.23295923438295849</c:v>
                </c:pt>
                <c:pt idx="4">
                  <c:v>0.23495667215529195</c:v>
                </c:pt>
              </c:numCache>
            </c:numRef>
          </c:yVal>
        </c:ser>
        <c:axId val="59792000"/>
        <c:axId val="59806464"/>
      </c:scatterChart>
      <c:valAx>
        <c:axId val="597920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50356063386813488"/>
              <c:y val="0.9062784989714123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806464"/>
        <c:crosses val="autoZero"/>
        <c:crossBetween val="midCat"/>
      </c:valAx>
      <c:valAx>
        <c:axId val="5980646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792000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21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200025</xdr:colOff>
      <xdr:row>14</xdr:row>
      <xdr:rowOff>190500</xdr:rowOff>
    </xdr:from>
    <xdr:to>
      <xdr:col>2</xdr:col>
      <xdr:colOff>342900</xdr:colOff>
      <xdr:row>15</xdr:row>
      <xdr:rowOff>104775</xdr:rowOff>
    </xdr:to>
    <xdr:cxnSp macro="">
      <xdr:nvCxnSpPr>
        <xdr:cNvPr id="3" name="ตัวเชื่อมต่อตรง 2"/>
        <xdr:cNvCxnSpPr/>
      </xdr:nvCxnSpPr>
      <xdr:spPr>
        <a:xfrm flipV="1">
          <a:off x="1400175" y="39719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74</xdr:row>
      <xdr:rowOff>19050</xdr:rowOff>
    </xdr:from>
    <xdr:to>
      <xdr:col>8</xdr:col>
      <xdr:colOff>657225</xdr:colOff>
      <xdr:row>85</xdr:row>
      <xdr:rowOff>190500</xdr:rowOff>
    </xdr:to>
    <xdr:graphicFrame macro="">
      <xdr:nvGraphicFramePr>
        <xdr:cNvPr id="222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2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171450</xdr:colOff>
      <xdr:row>35</xdr:row>
      <xdr:rowOff>295275</xdr:rowOff>
    </xdr:from>
    <xdr:to>
      <xdr:col>1</xdr:col>
      <xdr:colOff>314325</xdr:colOff>
      <xdr:row>36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57200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285750</xdr:rowOff>
    </xdr:from>
    <xdr:to>
      <xdr:col>1</xdr:col>
      <xdr:colOff>323850</xdr:colOff>
      <xdr:row>37</xdr:row>
      <xdr:rowOff>152400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77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5623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466725</xdr:colOff>
      <xdr:row>25</xdr:row>
      <xdr:rowOff>66675</xdr:rowOff>
    </xdr:from>
    <xdr:to>
      <xdr:col>7</xdr:col>
      <xdr:colOff>54825</xdr:colOff>
      <xdr:row>34</xdr:row>
      <xdr:rowOff>186375</xdr:rowOff>
    </xdr:to>
    <xdr:pic>
      <xdr:nvPicPr>
        <xdr:cNvPr id="12" name="รูปภาพ 11" descr="35.อ่างแม่ปืม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666875" y="6686550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8"/>
  <sheetViews>
    <sheetView tabSelected="1" view="pageLayout" topLeftCell="A83" zoomScale="140" zoomScalePageLayoutView="140" workbookViewId="0">
      <selection activeCell="G93" sqref="G93:G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58" t="s">
        <v>0</v>
      </c>
      <c r="C1" s="58"/>
      <c r="D1" s="58"/>
      <c r="E1" s="58"/>
      <c r="F1" s="58"/>
      <c r="G1" s="58"/>
      <c r="H1" s="58"/>
      <c r="I1" s="58"/>
    </row>
    <row r="2" spans="1:9" ht="22.5" customHeight="1">
      <c r="B2" s="59" t="s">
        <v>49</v>
      </c>
      <c r="C2" s="59"/>
      <c r="D2" s="59"/>
      <c r="E2" s="59"/>
      <c r="F2" s="59"/>
      <c r="G2" s="59"/>
      <c r="H2" s="59"/>
      <c r="I2" s="59"/>
    </row>
    <row r="3" spans="1:9" ht="21" customHeight="1">
      <c r="B3" s="60" t="s">
        <v>1</v>
      </c>
      <c r="C3" s="60"/>
      <c r="D3" s="60"/>
      <c r="E3" s="60"/>
      <c r="F3" s="60"/>
      <c r="G3" s="60"/>
      <c r="H3" s="60"/>
      <c r="I3" s="60"/>
    </row>
    <row r="4" spans="1:9" ht="18" customHeight="1"/>
    <row r="5" spans="1:9">
      <c r="A5" s="47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D7" s="1" t="s">
        <v>63</v>
      </c>
      <c r="G7" s="2" t="s">
        <v>5</v>
      </c>
    </row>
    <row r="8" spans="1:9" ht="21.2" customHeight="1">
      <c r="B8" s="2" t="s">
        <v>6</v>
      </c>
      <c r="D8" s="48" t="s">
        <v>64</v>
      </c>
      <c r="F8" s="2"/>
    </row>
    <row r="9" spans="1:9" ht="21.2" customHeight="1">
      <c r="B9" s="2" t="s">
        <v>7</v>
      </c>
      <c r="D9" s="48" t="s">
        <v>62</v>
      </c>
      <c r="G9" s="2" t="s">
        <v>8</v>
      </c>
    </row>
    <row r="10" spans="1:9" ht="21.2" customHeight="1">
      <c r="B10" s="2" t="s">
        <v>9</v>
      </c>
      <c r="D10" s="48" t="s">
        <v>65</v>
      </c>
      <c r="G10" s="2" t="s">
        <v>10</v>
      </c>
      <c r="H10" s="48" t="s">
        <v>66</v>
      </c>
    </row>
    <row r="11" spans="1:9" ht="21.2" customHeight="1">
      <c r="B11" s="2" t="s">
        <v>58</v>
      </c>
      <c r="D11" s="1" t="s">
        <v>67</v>
      </c>
      <c r="F11" s="1" t="s">
        <v>68</v>
      </c>
    </row>
    <row r="12" spans="1:9" ht="21.2" customHeight="1">
      <c r="B12" s="2" t="s">
        <v>51</v>
      </c>
      <c r="D12" s="1" t="s">
        <v>52</v>
      </c>
      <c r="F12" s="1" t="s">
        <v>53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59</v>
      </c>
      <c r="G16" s="3">
        <v>2</v>
      </c>
      <c r="H16" s="1" t="s">
        <v>25</v>
      </c>
    </row>
    <row r="17" spans="1:9" ht="21.2" customHeight="1">
      <c r="B17" s="2"/>
      <c r="D17" s="1" t="s">
        <v>27</v>
      </c>
      <c r="E17" s="5" t="s">
        <v>36</v>
      </c>
      <c r="F17" s="8"/>
      <c r="G17" s="10">
        <v>1.2</v>
      </c>
      <c r="H17" s="1" t="s">
        <v>26</v>
      </c>
    </row>
    <row r="18" spans="1:9" ht="21.2" customHeight="1">
      <c r="B18" s="2"/>
      <c r="E18" s="7" t="s">
        <v>37</v>
      </c>
      <c r="F18" s="6"/>
      <c r="G18" s="4" t="s">
        <v>55</v>
      </c>
      <c r="H18" s="1" t="s">
        <v>26</v>
      </c>
    </row>
    <row r="19" spans="1:9" ht="21.2" customHeight="1">
      <c r="B19" s="2" t="s">
        <v>28</v>
      </c>
      <c r="G19" s="4" t="s">
        <v>55</v>
      </c>
      <c r="H19" s="48" t="s">
        <v>69</v>
      </c>
    </row>
    <row r="20" spans="1:9" ht="21.2" customHeight="1">
      <c r="B20" s="2" t="s">
        <v>29</v>
      </c>
      <c r="G20" s="4" t="s">
        <v>55</v>
      </c>
      <c r="H20" s="48" t="s">
        <v>69</v>
      </c>
    </row>
    <row r="21" spans="1:9" ht="21.2" customHeight="1">
      <c r="B21" s="46" t="s">
        <v>12</v>
      </c>
      <c r="G21" s="10">
        <v>414.6</v>
      </c>
      <c r="H21" s="48" t="s">
        <v>69</v>
      </c>
    </row>
    <row r="22" spans="1:9" ht="21.2" customHeight="1">
      <c r="B22" s="2" t="s">
        <v>30</v>
      </c>
      <c r="G22" s="49" t="s">
        <v>55</v>
      </c>
      <c r="H22" s="1" t="s">
        <v>31</v>
      </c>
    </row>
    <row r="23" spans="1:9" ht="21.2" customHeight="1">
      <c r="B23" s="2" t="s">
        <v>54</v>
      </c>
      <c r="G23" s="3" t="s">
        <v>55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32</v>
      </c>
    </row>
    <row r="26" spans="1:9" ht="21.2" customHeight="1">
      <c r="A26" s="61"/>
      <c r="B26" s="61"/>
      <c r="C26" s="61"/>
      <c r="D26" s="61"/>
      <c r="E26" s="61"/>
      <c r="F26" s="61"/>
      <c r="G26" s="61"/>
      <c r="H26" s="61"/>
      <c r="I26" s="61"/>
    </row>
    <row r="27" spans="1:9" ht="21.2" customHeight="1">
      <c r="A27" s="61"/>
      <c r="B27" s="61"/>
      <c r="C27" s="61"/>
      <c r="D27" s="61"/>
      <c r="E27" s="61"/>
      <c r="F27" s="61"/>
      <c r="G27" s="61"/>
      <c r="H27" s="61"/>
      <c r="I27" s="61"/>
    </row>
    <row r="28" spans="1:9" ht="21.2" customHeight="1">
      <c r="A28" s="61"/>
      <c r="B28" s="61"/>
      <c r="C28" s="61"/>
      <c r="D28" s="61"/>
      <c r="E28" s="61"/>
      <c r="F28" s="61"/>
      <c r="G28" s="61"/>
      <c r="H28" s="61"/>
      <c r="I28" s="61"/>
    </row>
    <row r="29" spans="1:9" ht="21.2" customHeight="1">
      <c r="A29" s="61"/>
      <c r="B29" s="61"/>
      <c r="C29" s="61"/>
      <c r="D29" s="61"/>
      <c r="E29" s="61"/>
      <c r="F29" s="61"/>
      <c r="G29" s="61"/>
      <c r="H29" s="61"/>
      <c r="I29" s="61"/>
    </row>
    <row r="30" spans="1:9" ht="21.2" customHeight="1">
      <c r="A30" s="61"/>
      <c r="B30" s="61"/>
      <c r="C30" s="61"/>
      <c r="D30" s="61"/>
      <c r="E30" s="61"/>
      <c r="F30" s="61"/>
      <c r="G30" s="61"/>
      <c r="H30" s="61"/>
      <c r="I30" s="61"/>
    </row>
    <row r="31" spans="1:9" ht="21.2" customHeight="1">
      <c r="A31" s="61"/>
      <c r="B31" s="61"/>
      <c r="C31" s="61"/>
      <c r="D31" s="61"/>
      <c r="E31" s="61"/>
      <c r="F31" s="61"/>
      <c r="G31" s="61"/>
      <c r="H31" s="61"/>
      <c r="I31" s="61"/>
    </row>
    <row r="32" spans="1:9" ht="21.2" customHeight="1">
      <c r="A32" s="61"/>
      <c r="B32" s="61"/>
      <c r="C32" s="61"/>
      <c r="D32" s="61"/>
      <c r="E32" s="61"/>
      <c r="F32" s="61"/>
      <c r="G32" s="61"/>
      <c r="H32" s="61"/>
      <c r="I32" s="61"/>
    </row>
    <row r="33" spans="1:9" ht="21.2" customHeight="1">
      <c r="A33" s="61"/>
      <c r="B33" s="61"/>
      <c r="C33" s="61"/>
      <c r="D33" s="61"/>
      <c r="E33" s="61"/>
      <c r="F33" s="61"/>
      <c r="G33" s="61"/>
      <c r="H33" s="61"/>
      <c r="I33" s="61"/>
    </row>
    <row r="34" spans="1:9" ht="21.2" customHeight="1">
      <c r="A34" s="61"/>
      <c r="B34" s="61"/>
      <c r="C34" s="61"/>
      <c r="D34" s="61"/>
      <c r="E34" s="61"/>
      <c r="F34" s="61"/>
      <c r="G34" s="61"/>
      <c r="H34" s="61"/>
      <c r="I34" s="61"/>
    </row>
    <row r="35" spans="1:9" ht="21.2" customHeight="1">
      <c r="A35" s="61"/>
      <c r="B35" s="61"/>
      <c r="C35" s="61"/>
      <c r="D35" s="61"/>
      <c r="E35" s="61"/>
      <c r="F35" s="61"/>
      <c r="G35" s="61"/>
      <c r="H35" s="61"/>
      <c r="I35" s="61"/>
    </row>
    <row r="36" spans="1:9">
      <c r="A36" s="47">
        <v>2</v>
      </c>
      <c r="B36" s="2" t="s">
        <v>33</v>
      </c>
    </row>
    <row r="37" spans="1:9" ht="24.75">
      <c r="B37" s="1" t="s">
        <v>56</v>
      </c>
    </row>
    <row r="38" spans="1:9" ht="24.75">
      <c r="B38" s="1" t="s">
        <v>57</v>
      </c>
    </row>
    <row r="39" spans="1:9">
      <c r="B39" s="1" t="s">
        <v>34</v>
      </c>
    </row>
    <row r="40" spans="1:9" ht="14.1" customHeight="1"/>
    <row r="41" spans="1:9" ht="14.1" customHeight="1"/>
    <row r="42" spans="1:9" ht="21.2" customHeight="1">
      <c r="B42" s="1" t="s">
        <v>35</v>
      </c>
      <c r="C42" s="1" t="s">
        <v>41</v>
      </c>
    </row>
    <row r="43" spans="1:9" ht="21.2" customHeight="1">
      <c r="C43" s="1" t="s">
        <v>39</v>
      </c>
    </row>
    <row r="44" spans="1:9" ht="21.2" customHeight="1">
      <c r="C44" s="1" t="s">
        <v>38</v>
      </c>
    </row>
    <row r="45" spans="1:9" ht="21.2" customHeight="1">
      <c r="C45" s="1" t="s">
        <v>60</v>
      </c>
    </row>
    <row r="46" spans="1:9" ht="21.2" customHeight="1">
      <c r="C46" s="1" t="s">
        <v>61</v>
      </c>
    </row>
    <row r="47" spans="1:9" ht="21.2" customHeight="1">
      <c r="C47" s="1" t="s">
        <v>40</v>
      </c>
    </row>
    <row r="48" spans="1:9" ht="21.2" customHeight="1"/>
    <row r="49" spans="1:9" ht="11.25" customHeight="1" thickBot="1"/>
    <row r="50" spans="1:9" ht="19.7" customHeight="1">
      <c r="A50" s="62" t="s">
        <v>43</v>
      </c>
      <c r="B50" s="28" t="s">
        <v>13</v>
      </c>
      <c r="C50" s="28" t="s">
        <v>45</v>
      </c>
      <c r="D50" s="62" t="s">
        <v>17</v>
      </c>
      <c r="E50" s="28"/>
      <c r="F50" s="28" t="s">
        <v>14</v>
      </c>
      <c r="G50" s="62" t="s">
        <v>19</v>
      </c>
      <c r="H50" s="62" t="s">
        <v>21</v>
      </c>
      <c r="I50" s="62" t="s">
        <v>20</v>
      </c>
    </row>
    <row r="51" spans="1:9" ht="19.7" customHeight="1">
      <c r="A51" s="63"/>
      <c r="B51" s="32" t="s">
        <v>15</v>
      </c>
      <c r="C51" s="32" t="s">
        <v>16</v>
      </c>
      <c r="D51" s="63"/>
      <c r="E51" s="29"/>
      <c r="F51" s="32" t="s">
        <v>18</v>
      </c>
      <c r="G51" s="64"/>
      <c r="H51" s="63"/>
      <c r="I51" s="63"/>
    </row>
    <row r="52" spans="1:9" ht="19.7" customHeight="1" thickBot="1">
      <c r="A52" s="30"/>
      <c r="B52" s="9" t="s">
        <v>22</v>
      </c>
      <c r="C52" s="9" t="s">
        <v>22</v>
      </c>
      <c r="D52" s="30"/>
      <c r="E52" s="30"/>
      <c r="F52" s="9" t="s">
        <v>23</v>
      </c>
      <c r="G52" s="9" t="s">
        <v>42</v>
      </c>
      <c r="H52" s="30"/>
      <c r="I52" s="30"/>
    </row>
    <row r="53" spans="1:9">
      <c r="A53" s="42">
        <v>1</v>
      </c>
      <c r="B53" s="38">
        <v>419.97</v>
      </c>
      <c r="C53" s="21">
        <f>$G$21</f>
        <v>414.6</v>
      </c>
      <c r="D53" s="21">
        <f>$B53-$C53</f>
        <v>5.3700000000000045</v>
      </c>
      <c r="E53" s="24">
        <f>SQRT(2*9.81*D53)</f>
        <v>10.264472709301735</v>
      </c>
      <c r="F53" s="38">
        <v>0.36</v>
      </c>
      <c r="G53" s="51">
        <v>1.5409999999999999</v>
      </c>
      <c r="H53" s="50">
        <f>D53/F53</f>
        <v>14.91666666666668</v>
      </c>
      <c r="I53" s="11">
        <f>G53/(($G$16*$G$17)*F53*E53)</f>
        <v>0.17376097782388142</v>
      </c>
    </row>
    <row r="54" spans="1:9">
      <c r="A54" s="43">
        <v>2</v>
      </c>
      <c r="B54" s="38">
        <v>419.97</v>
      </c>
      <c r="C54" s="21">
        <f>$G$21</f>
        <v>414.6</v>
      </c>
      <c r="D54" s="21">
        <f>$B54-$C54</f>
        <v>5.3700000000000045</v>
      </c>
      <c r="E54" s="25">
        <f>SQRT(2*9.81*D54)</f>
        <v>10.264472709301735</v>
      </c>
      <c r="F54" s="10">
        <v>0.48</v>
      </c>
      <c r="G54" s="52">
        <v>2.262</v>
      </c>
      <c r="H54" s="11">
        <f>D54/F54</f>
        <v>11.187500000000011</v>
      </c>
      <c r="I54" s="11">
        <f>G54/(($G$16*$G$17)*F54*E54)</f>
        <v>0.19129493762376046</v>
      </c>
    </row>
    <row r="55" spans="1:9">
      <c r="A55" s="43">
        <v>3</v>
      </c>
      <c r="B55" s="38">
        <v>419.97</v>
      </c>
      <c r="C55" s="21">
        <f>$G$21</f>
        <v>414.6</v>
      </c>
      <c r="D55" s="21">
        <f>$B55-$C55</f>
        <v>5.3700000000000045</v>
      </c>
      <c r="E55" s="24">
        <f>SQRT(2*9.81*D55)</f>
        <v>10.264472709301735</v>
      </c>
      <c r="F55" s="38">
        <v>0.6</v>
      </c>
      <c r="G55" s="51">
        <v>3.5659999999999998</v>
      </c>
      <c r="H55" s="11">
        <f>D55/F55</f>
        <v>8.9500000000000082</v>
      </c>
      <c r="I55" s="11">
        <f>G55/(($G$16*$G$17)*F55*E55)</f>
        <v>0.24125826615962148</v>
      </c>
    </row>
    <row r="56" spans="1:9">
      <c r="A56" s="43">
        <v>4</v>
      </c>
      <c r="B56" s="10">
        <v>419.97</v>
      </c>
      <c r="C56" s="22">
        <f>$G$21</f>
        <v>414.6</v>
      </c>
      <c r="D56" s="22">
        <f>$B56-$C56</f>
        <v>5.3700000000000045</v>
      </c>
      <c r="E56" s="25">
        <f>SQRT(2*9.81*D56)</f>
        <v>10.264472709301735</v>
      </c>
      <c r="F56" s="10">
        <v>0.72</v>
      </c>
      <c r="G56" s="52">
        <v>4.1319999999999997</v>
      </c>
      <c r="H56" s="11">
        <f>D56/F56</f>
        <v>7.4583333333333401</v>
      </c>
      <c r="I56" s="11">
        <f>G56/(($G$16*$G$17)*F56*E56)</f>
        <v>0.23295923438295849</v>
      </c>
    </row>
    <row r="57" spans="1:9">
      <c r="A57" s="43">
        <v>5</v>
      </c>
      <c r="B57" s="38">
        <v>419.97</v>
      </c>
      <c r="C57" s="21">
        <f>$G$21</f>
        <v>414.6</v>
      </c>
      <c r="D57" s="21">
        <f>$B57-$C57</f>
        <v>5.3700000000000045</v>
      </c>
      <c r="E57" s="24">
        <f>SQRT(2*9.81*D57)</f>
        <v>10.264472709301735</v>
      </c>
      <c r="F57" s="38">
        <v>0.84</v>
      </c>
      <c r="G57" s="51">
        <v>4.8620000000000001</v>
      </c>
      <c r="H57" s="11">
        <f>D57/F57</f>
        <v>6.3928571428571486</v>
      </c>
      <c r="I57" s="11">
        <f>G57/(($G$16*$G$17)*F57*E57)</f>
        <v>0.23495667215529195</v>
      </c>
    </row>
    <row r="58" spans="1:9">
      <c r="A58" s="17"/>
      <c r="B58" s="38"/>
      <c r="C58" s="21"/>
      <c r="D58" s="21"/>
      <c r="E58" s="24"/>
      <c r="F58" s="27"/>
      <c r="G58" s="27"/>
      <c r="H58" s="11"/>
      <c r="I58" s="11"/>
    </row>
    <row r="59" spans="1:9">
      <c r="A59" s="17"/>
      <c r="B59" s="38"/>
      <c r="C59" s="21"/>
      <c r="D59" s="21"/>
      <c r="E59" s="24"/>
      <c r="F59" s="27"/>
      <c r="G59" s="27"/>
      <c r="H59" s="11"/>
      <c r="I59" s="11"/>
    </row>
    <row r="60" spans="1:9">
      <c r="A60" s="17"/>
      <c r="B60" s="38"/>
      <c r="C60" s="21"/>
      <c r="D60" s="21"/>
      <c r="E60" s="24"/>
      <c r="F60" s="27"/>
      <c r="G60" s="27"/>
      <c r="H60" s="11"/>
      <c r="I60" s="11"/>
    </row>
    <row r="61" spans="1:9">
      <c r="A61" s="17"/>
      <c r="B61" s="38"/>
      <c r="C61" s="21"/>
      <c r="D61" s="21"/>
      <c r="E61" s="24"/>
      <c r="F61" s="27"/>
      <c r="G61" s="27"/>
      <c r="H61" s="11"/>
      <c r="I61" s="11"/>
    </row>
    <row r="62" spans="1:9">
      <c r="A62" s="17"/>
      <c r="B62" s="38"/>
      <c r="C62" s="21"/>
      <c r="D62" s="21"/>
      <c r="E62" s="24"/>
      <c r="F62" s="27"/>
      <c r="G62" s="27"/>
      <c r="H62" s="11"/>
      <c r="I62" s="11"/>
    </row>
    <row r="63" spans="1:9">
      <c r="A63" s="17"/>
      <c r="B63" s="38"/>
      <c r="C63" s="21"/>
      <c r="D63" s="21"/>
      <c r="E63" s="24"/>
      <c r="F63" s="27"/>
      <c r="G63" s="27"/>
      <c r="H63" s="11"/>
      <c r="I63" s="11"/>
    </row>
    <row r="64" spans="1:9">
      <c r="A64" s="17"/>
      <c r="B64" s="38"/>
      <c r="C64" s="21"/>
      <c r="D64" s="21"/>
      <c r="E64" s="24"/>
      <c r="F64" s="27"/>
      <c r="G64" s="27"/>
      <c r="H64" s="11"/>
      <c r="I64" s="11"/>
    </row>
    <row r="65" spans="1:9">
      <c r="A65" s="17"/>
      <c r="B65" s="38"/>
      <c r="C65" s="21"/>
      <c r="D65" s="21"/>
      <c r="E65" s="24"/>
      <c r="F65" s="27"/>
      <c r="G65" s="27"/>
      <c r="H65" s="11"/>
      <c r="I65" s="11"/>
    </row>
    <row r="66" spans="1:9">
      <c r="A66" s="17"/>
      <c r="B66" s="38"/>
      <c r="C66" s="21"/>
      <c r="D66" s="21"/>
      <c r="E66" s="24"/>
      <c r="F66" s="27"/>
      <c r="G66" s="27"/>
      <c r="H66" s="11"/>
      <c r="I66" s="11"/>
    </row>
    <row r="67" spans="1:9" ht="24.75" thickBot="1">
      <c r="A67" s="18"/>
      <c r="B67" s="20"/>
      <c r="C67" s="23"/>
      <c r="D67" s="23"/>
      <c r="E67" s="26"/>
      <c r="F67" s="19"/>
      <c r="G67" s="19"/>
      <c r="H67" s="12"/>
      <c r="I67" s="12"/>
    </row>
    <row r="68" spans="1:9">
      <c r="A68" s="4"/>
      <c r="B68" s="54"/>
      <c r="C68" s="55"/>
      <c r="D68" s="55"/>
      <c r="E68" s="56"/>
      <c r="F68" s="6"/>
      <c r="G68" s="6"/>
      <c r="H68" s="57"/>
      <c r="I68" s="57"/>
    </row>
    <row r="69" spans="1:9">
      <c r="A69" s="4"/>
      <c r="B69" s="54"/>
      <c r="C69" s="55"/>
      <c r="D69" s="55"/>
      <c r="E69" s="56"/>
      <c r="F69" s="6"/>
      <c r="G69" s="6"/>
      <c r="H69" s="57"/>
      <c r="I69" s="57"/>
    </row>
    <row r="70" spans="1:9">
      <c r="A70" s="4"/>
      <c r="B70" s="54"/>
      <c r="C70" s="55"/>
      <c r="D70" s="55"/>
      <c r="E70" s="56"/>
      <c r="F70" s="6"/>
      <c r="G70" s="6"/>
      <c r="H70" s="57"/>
      <c r="I70" s="57"/>
    </row>
    <row r="71" spans="1:9">
      <c r="A71" s="4"/>
      <c r="B71" s="54"/>
      <c r="C71" s="55"/>
      <c r="D71" s="55"/>
      <c r="E71" s="56"/>
      <c r="F71" s="6"/>
      <c r="G71" s="6"/>
      <c r="H71" s="57"/>
      <c r="I71" s="57"/>
    </row>
    <row r="72" spans="1:9">
      <c r="A72" s="4"/>
      <c r="B72" s="54"/>
      <c r="C72" s="55"/>
      <c r="D72" s="55"/>
      <c r="E72" s="56"/>
      <c r="F72" s="6"/>
      <c r="G72" s="6"/>
      <c r="H72" s="57"/>
      <c r="I72" s="57"/>
    </row>
    <row r="75" spans="1:9">
      <c r="A75" s="66"/>
      <c r="B75" s="66"/>
      <c r="C75" s="66"/>
      <c r="D75" s="66"/>
      <c r="E75" s="66"/>
      <c r="F75" s="66"/>
      <c r="G75" s="66"/>
      <c r="H75" s="66"/>
      <c r="I75" s="66"/>
    </row>
    <row r="76" spans="1:9">
      <c r="A76" s="66"/>
      <c r="B76" s="66"/>
      <c r="C76" s="66"/>
      <c r="D76" s="66"/>
      <c r="E76" s="66"/>
      <c r="F76" s="66"/>
      <c r="G76" s="66"/>
      <c r="H76" s="66"/>
      <c r="I76" s="66"/>
    </row>
    <row r="77" spans="1:9">
      <c r="A77" s="66"/>
      <c r="B77" s="66"/>
      <c r="C77" s="66"/>
      <c r="D77" s="66"/>
      <c r="E77" s="66"/>
      <c r="F77" s="66"/>
      <c r="G77" s="66"/>
      <c r="H77" s="66"/>
      <c r="I77" s="66"/>
    </row>
    <row r="78" spans="1:9">
      <c r="A78" s="66"/>
      <c r="B78" s="66"/>
      <c r="C78" s="66"/>
      <c r="D78" s="66"/>
      <c r="E78" s="66"/>
      <c r="F78" s="66"/>
      <c r="G78" s="66"/>
      <c r="H78" s="66"/>
      <c r="I78" s="66"/>
    </row>
    <row r="79" spans="1:9">
      <c r="A79" s="66"/>
      <c r="B79" s="66"/>
      <c r="C79" s="66"/>
      <c r="D79" s="66"/>
      <c r="E79" s="66"/>
      <c r="F79" s="66"/>
      <c r="G79" s="66"/>
      <c r="H79" s="66"/>
      <c r="I79" s="66"/>
    </row>
    <row r="80" spans="1:9">
      <c r="A80" s="66"/>
      <c r="B80" s="66"/>
      <c r="C80" s="66"/>
      <c r="D80" s="66"/>
      <c r="E80" s="66"/>
      <c r="F80" s="66"/>
      <c r="G80" s="66"/>
      <c r="H80" s="66"/>
      <c r="I80" s="66"/>
    </row>
    <row r="81" spans="1:9">
      <c r="A81" s="66"/>
      <c r="B81" s="66"/>
      <c r="C81" s="66"/>
      <c r="D81" s="66"/>
      <c r="E81" s="66"/>
      <c r="F81" s="66"/>
      <c r="G81" s="66"/>
      <c r="H81" s="66"/>
      <c r="I81" s="66"/>
    </row>
    <row r="82" spans="1:9">
      <c r="A82" s="66"/>
      <c r="B82" s="66"/>
      <c r="C82" s="66"/>
      <c r="D82" s="66"/>
      <c r="E82" s="66"/>
      <c r="F82" s="66"/>
      <c r="G82" s="66"/>
      <c r="H82" s="66"/>
      <c r="I82" s="66"/>
    </row>
    <row r="83" spans="1:9">
      <c r="A83" s="66"/>
      <c r="B83" s="66"/>
      <c r="C83" s="66"/>
      <c r="D83" s="66"/>
      <c r="E83" s="66"/>
      <c r="F83" s="66"/>
      <c r="G83" s="66"/>
      <c r="H83" s="66"/>
      <c r="I83" s="66"/>
    </row>
    <row r="84" spans="1:9">
      <c r="A84" s="66"/>
      <c r="B84" s="66"/>
      <c r="C84" s="66"/>
      <c r="D84" s="66"/>
      <c r="E84" s="66"/>
      <c r="F84" s="66"/>
      <c r="G84" s="66"/>
      <c r="H84" s="66"/>
      <c r="I84" s="66"/>
    </row>
    <row r="85" spans="1:9">
      <c r="A85" s="66"/>
      <c r="B85" s="66"/>
      <c r="C85" s="66"/>
      <c r="D85" s="66"/>
      <c r="E85" s="66"/>
      <c r="F85" s="66"/>
      <c r="G85" s="66"/>
      <c r="H85" s="66"/>
      <c r="I85" s="66"/>
    </row>
    <row r="86" spans="1:9">
      <c r="A86" s="66"/>
      <c r="B86" s="66"/>
      <c r="C86" s="66"/>
      <c r="D86" s="66"/>
      <c r="E86" s="66"/>
      <c r="F86" s="66"/>
      <c r="G86" s="66"/>
      <c r="H86" s="66"/>
      <c r="I86" s="66"/>
    </row>
    <row r="87" spans="1:9">
      <c r="A87" s="47">
        <v>3</v>
      </c>
      <c r="B87" s="2" t="s">
        <v>44</v>
      </c>
    </row>
    <row r="88" spans="1:9" ht="11.25" customHeight="1" thickBot="1"/>
    <row r="89" spans="1:9" ht="19.7" customHeight="1">
      <c r="A89" s="62" t="s">
        <v>43</v>
      </c>
      <c r="B89" s="28" t="s">
        <v>13</v>
      </c>
      <c r="C89" s="62" t="s">
        <v>46</v>
      </c>
      <c r="D89" s="62" t="s">
        <v>17</v>
      </c>
      <c r="E89" s="28" t="s">
        <v>14</v>
      </c>
      <c r="F89" s="62" t="s">
        <v>21</v>
      </c>
      <c r="G89" s="62" t="s">
        <v>20</v>
      </c>
      <c r="H89" s="62" t="s">
        <v>48</v>
      </c>
      <c r="I89" s="62"/>
    </row>
    <row r="90" spans="1:9" ht="19.7" customHeight="1">
      <c r="A90" s="63"/>
      <c r="B90" s="32" t="s">
        <v>15</v>
      </c>
      <c r="C90" s="63"/>
      <c r="D90" s="63"/>
      <c r="E90" s="32" t="s">
        <v>18</v>
      </c>
      <c r="F90" s="63"/>
      <c r="G90" s="63"/>
      <c r="H90" s="63"/>
      <c r="I90" s="63"/>
    </row>
    <row r="91" spans="1:9" ht="19.7" customHeight="1" thickBot="1">
      <c r="A91" s="67"/>
      <c r="B91" s="31" t="s">
        <v>22</v>
      </c>
      <c r="C91" s="31" t="s">
        <v>22</v>
      </c>
      <c r="D91" s="67"/>
      <c r="E91" s="9" t="s">
        <v>23</v>
      </c>
      <c r="F91" s="67"/>
      <c r="G91" s="67"/>
      <c r="H91" s="68" t="s">
        <v>42</v>
      </c>
      <c r="I91" s="68"/>
    </row>
    <row r="92" spans="1:9" ht="21.2" customHeight="1">
      <c r="A92" s="42">
        <v>1</v>
      </c>
      <c r="B92" s="38">
        <v>419.97</v>
      </c>
      <c r="C92" s="14">
        <f>$G$21</f>
        <v>414.6</v>
      </c>
      <c r="D92" s="14">
        <f>B92-C92</f>
        <v>5.3700000000000045</v>
      </c>
      <c r="E92" s="38">
        <v>0.36</v>
      </c>
      <c r="F92" s="33">
        <f>D92/E92</f>
        <v>14.91666666666668</v>
      </c>
      <c r="G92" s="53">
        <f>(0.0003*F92^0.5)-(0.0023*F92)+0.266</f>
        <v>0.23285032968929231</v>
      </c>
      <c r="H92" s="69">
        <f>G92*($G$16*$G$17)*E92*(2*9.81*D92)^0.5</f>
        <v>2.0650341782427719</v>
      </c>
      <c r="I92" s="69"/>
    </row>
    <row r="93" spans="1:9" ht="21.2" customHeight="1">
      <c r="A93" s="43">
        <v>2</v>
      </c>
      <c r="B93" s="38">
        <v>419.97</v>
      </c>
      <c r="C93" s="15">
        <f>$G$21</f>
        <v>414.6</v>
      </c>
      <c r="D93" s="15">
        <f>B93-C93</f>
        <v>5.3700000000000045</v>
      </c>
      <c r="E93" s="10">
        <v>0.48</v>
      </c>
      <c r="F93" s="34">
        <f>D93/E93</f>
        <v>11.187500000000011</v>
      </c>
      <c r="G93" s="34">
        <f t="shared" ref="G93:G96" si="0">(0.0003*F93^0.5)-(0.0023*F93)+0.266</f>
        <v>0.24127218161201947</v>
      </c>
      <c r="H93" s="65">
        <f>G93*($G$16*$G$17)*E93*(2*9.81*D93)^0.5</f>
        <v>2.8529645456681458</v>
      </c>
      <c r="I93" s="65"/>
    </row>
    <row r="94" spans="1:9" ht="21.2" customHeight="1">
      <c r="A94" s="43">
        <v>3</v>
      </c>
      <c r="B94" s="38">
        <v>419.97</v>
      </c>
      <c r="C94" s="15">
        <f>$G$21</f>
        <v>414.6</v>
      </c>
      <c r="D94" s="15">
        <f>B94-C94</f>
        <v>5.3700000000000045</v>
      </c>
      <c r="E94" s="38">
        <v>0.6</v>
      </c>
      <c r="F94" s="34">
        <f>D94/E94</f>
        <v>8.9500000000000082</v>
      </c>
      <c r="G94" s="34">
        <f t="shared" si="0"/>
        <v>0.24631249651809908</v>
      </c>
      <c r="H94" s="65">
        <f>G94*($G$16*$G$17)*E94*(2*9.81*D94)^0.5</f>
        <v>3.6407057737968089</v>
      </c>
      <c r="I94" s="65"/>
    </row>
    <row r="95" spans="1:9" ht="21.2" customHeight="1">
      <c r="A95" s="43">
        <v>4</v>
      </c>
      <c r="B95" s="10">
        <v>419.97</v>
      </c>
      <c r="C95" s="15">
        <f>$G$21</f>
        <v>414.6</v>
      </c>
      <c r="D95" s="15">
        <f>B95-C95</f>
        <v>5.3700000000000045</v>
      </c>
      <c r="E95" s="10">
        <v>0.72</v>
      </c>
      <c r="F95" s="34">
        <f>D95/E95</f>
        <v>7.4583333333333401</v>
      </c>
      <c r="G95" s="34">
        <f t="shared" si="0"/>
        <v>0.24966513181374203</v>
      </c>
      <c r="H95" s="65">
        <f>G95*($G$16*$G$17)*E95*(2*9.81*D95)^0.5</f>
        <v>4.4283126504378965</v>
      </c>
      <c r="I95" s="65"/>
    </row>
    <row r="96" spans="1:9" ht="21.2" customHeight="1">
      <c r="A96" s="43">
        <v>5</v>
      </c>
      <c r="B96" s="38">
        <v>419.97</v>
      </c>
      <c r="C96" s="15">
        <f>$G$21</f>
        <v>414.6</v>
      </c>
      <c r="D96" s="15">
        <f>B96-C96</f>
        <v>5.3700000000000045</v>
      </c>
      <c r="E96" s="38">
        <v>0.84</v>
      </c>
      <c r="F96" s="34">
        <f>D96/E96</f>
        <v>6.3928571428571486</v>
      </c>
      <c r="G96" s="71">
        <f t="shared" si="0"/>
        <v>0.25205495157230406</v>
      </c>
      <c r="H96" s="65">
        <f>G96*($G$16*$G$17)*E96*(2*9.81*D96)^0.5</f>
        <v>5.215817722063103</v>
      </c>
      <c r="I96" s="65"/>
    </row>
    <row r="97" spans="1:9" ht="21.2" customHeight="1">
      <c r="A97" s="43"/>
      <c r="B97" s="38"/>
      <c r="C97" s="15"/>
      <c r="D97" s="15"/>
      <c r="E97" s="38"/>
      <c r="F97" s="34"/>
      <c r="G97" s="34"/>
      <c r="H97" s="65"/>
      <c r="I97" s="65"/>
    </row>
    <row r="98" spans="1:9" ht="21.2" customHeight="1">
      <c r="A98" s="43"/>
      <c r="B98" s="38"/>
      <c r="C98" s="15"/>
      <c r="D98" s="15"/>
      <c r="E98" s="38"/>
      <c r="F98" s="34"/>
      <c r="G98" s="34"/>
      <c r="H98" s="65"/>
      <c r="I98" s="65"/>
    </row>
    <row r="99" spans="1:9" ht="21.2" customHeight="1">
      <c r="A99" s="44"/>
      <c r="B99" s="40"/>
      <c r="C99" s="15"/>
      <c r="D99" s="15"/>
      <c r="E99" s="38"/>
      <c r="F99" s="34"/>
      <c r="G99" s="34"/>
      <c r="H99" s="65"/>
      <c r="I99" s="65"/>
    </row>
    <row r="100" spans="1:9" ht="21.2" customHeight="1">
      <c r="A100" s="44"/>
      <c r="B100" s="40"/>
      <c r="C100" s="15"/>
      <c r="D100" s="15"/>
      <c r="E100" s="38"/>
      <c r="F100" s="34"/>
      <c r="G100" s="34"/>
      <c r="H100" s="65"/>
      <c r="I100" s="65"/>
    </row>
    <row r="101" spans="1:9" ht="21.2" customHeight="1">
      <c r="A101" s="44"/>
      <c r="B101" s="40"/>
      <c r="C101" s="15"/>
      <c r="D101" s="15"/>
      <c r="E101" s="38"/>
      <c r="F101" s="34"/>
      <c r="G101" s="34"/>
      <c r="H101" s="65"/>
      <c r="I101" s="65"/>
    </row>
    <row r="102" spans="1:9" ht="21.2" customHeight="1">
      <c r="A102" s="44"/>
      <c r="B102" s="40"/>
      <c r="C102" s="15"/>
      <c r="D102" s="15"/>
      <c r="E102" s="38"/>
      <c r="F102" s="34"/>
      <c r="G102" s="34"/>
      <c r="H102" s="65"/>
      <c r="I102" s="65"/>
    </row>
    <row r="103" spans="1:9" ht="21.2" customHeight="1">
      <c r="A103" s="44"/>
      <c r="B103" s="40"/>
      <c r="C103" s="15"/>
      <c r="D103" s="15"/>
      <c r="E103" s="10"/>
      <c r="F103" s="37"/>
      <c r="G103" s="34"/>
      <c r="H103" s="65"/>
      <c r="I103" s="65"/>
    </row>
    <row r="104" spans="1:9" ht="21.2" customHeight="1">
      <c r="A104" s="44"/>
      <c r="B104" s="40"/>
      <c r="C104" s="15"/>
      <c r="D104" s="15"/>
      <c r="E104" s="38"/>
      <c r="F104" s="34"/>
      <c r="G104" s="34"/>
      <c r="H104" s="65"/>
      <c r="I104" s="65"/>
    </row>
    <row r="105" spans="1:9" ht="21.2" customHeight="1">
      <c r="A105" s="44"/>
      <c r="B105" s="40"/>
      <c r="C105" s="36"/>
      <c r="D105" s="15"/>
      <c r="E105" s="10"/>
      <c r="F105" s="37"/>
      <c r="G105" s="34"/>
      <c r="H105" s="65"/>
      <c r="I105" s="65"/>
    </row>
    <row r="106" spans="1:9" ht="21.2" customHeight="1" thickBot="1">
      <c r="A106" s="45"/>
      <c r="B106" s="41"/>
      <c r="C106" s="16"/>
      <c r="D106" s="16"/>
      <c r="E106" s="39"/>
      <c r="F106" s="35"/>
      <c r="G106" s="35"/>
      <c r="H106" s="70"/>
      <c r="I106" s="70"/>
    </row>
    <row r="107" spans="1:9" ht="21.2" customHeight="1">
      <c r="A107" s="13" t="s">
        <v>50</v>
      </c>
    </row>
    <row r="108" spans="1:9" ht="21.2" customHeight="1">
      <c r="B108" s="13" t="s">
        <v>47</v>
      </c>
    </row>
  </sheetData>
  <mergeCells count="32">
    <mergeCell ref="H100:I100"/>
    <mergeCell ref="H106:I106"/>
    <mergeCell ref="H101:I101"/>
    <mergeCell ref="H102:I102"/>
    <mergeCell ref="H103:I103"/>
    <mergeCell ref="H104:I104"/>
    <mergeCell ref="H105:I105"/>
    <mergeCell ref="H99:I99"/>
    <mergeCell ref="H96:I96"/>
    <mergeCell ref="H97:I97"/>
    <mergeCell ref="A75:I86"/>
    <mergeCell ref="C89:C90"/>
    <mergeCell ref="D89:D91"/>
    <mergeCell ref="F89:F91"/>
    <mergeCell ref="G89:G91"/>
    <mergeCell ref="H89:I90"/>
    <mergeCell ref="H91:I91"/>
    <mergeCell ref="A89:A91"/>
    <mergeCell ref="H92:I92"/>
    <mergeCell ref="H93:I93"/>
    <mergeCell ref="H94:I94"/>
    <mergeCell ref="H95:I95"/>
    <mergeCell ref="H98:I98"/>
    <mergeCell ref="B1:I1"/>
    <mergeCell ref="B2:I2"/>
    <mergeCell ref="B3:I3"/>
    <mergeCell ref="A26:I35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Outlet อ่างแม่ปืม</vt:lpstr>
      <vt:lpstr>'Outlet อ่างแม่ปืม'!Print_Area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2013-11-11T02:21:26Z</cp:lastPrinted>
  <dcterms:created xsi:type="dcterms:W3CDTF">2012-08-31T03:29:15Z</dcterms:created>
  <dcterms:modified xsi:type="dcterms:W3CDTF">2014-03-31T09:10:15Z</dcterms:modified>
</cp:coreProperties>
</file>