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R-5L-RMC แม่กวง" sheetId="2" r:id="rId1"/>
  </sheets>
  <definedNames>
    <definedName name="_xlnm.Print_Area" localSheetId="0">'1R-5L-RMC แม่กวง'!$A$1:$I$103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<sst xmlns="http://schemas.openxmlformats.org/spreadsheetml/2006/main" count="91" uniqueCount="70">
  <si>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</si>
  <si>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</si>
  <si>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</si>
  <si>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</si>
  <si>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</si>
  <si>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</si>
  <si>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</si>
  <si>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</si>
  <si>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</si>
  <si>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</si>
  <si>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</si>
  <si>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</si>
  <si>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</si>
  <si>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</si>
  <si>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</si>
  <si>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</si>
  <si>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</si>
  <si>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</si>
  <si>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</si>
  <si>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</si>
  <si>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</si>
  <si>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</si>
  <si>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</si>
  <si>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</si>
  <si>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</si>
  <si>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</si>
  <si>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</si>
  <si>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</si>
  <si>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</si>
  <si>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</si>
  <si>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</si>
  <si>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</si>
  <si>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</si>
  <si>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</si>
  <si>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</si>
  <si>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</si>
  <si>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</si>
  <si>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</si>
  <si>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</si>
  <si>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</si>
  <si>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</si>
  <si>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</si>
  <si>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</si>
  <si>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</si>
  <si>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</si>
  <si>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</si>
  <si>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</si>
  <si>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</si>
  <si>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</si>
  <si>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</si>
  <si>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</si>
  <si>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</si>
  <si>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</si>
  <si>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</si>
  <si>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</si>
  <si>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</si>
  <si>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</si>
  <si>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</si>
  <si>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</si>
  <si>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</si>
  <si>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</si>
  <si>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</si>
  <si>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</si>
  <si>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</si>
  <si>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</si>
  <si>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แม่กวง</t>
  </si>
  <si>
    <t>สันทราย</t>
  </si>
  <si>
    <t>ทรบ.ปากคลองซอย 1R-5L-RMC</t>
  </si>
  <si>
    <t>N -</t>
  </si>
  <si>
    <t>E -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</si>
</sst>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0" xfId="0" applyFont="1" applyFill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ทรบ.ปากคลองซอย 1</a:t>
            </a:r>
            <a:r>
              <a:rPr lang="en-US" sz="1400" u="sng"/>
              <a:t>R-5L-RMC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6515850314178371"/>
          <c:y val="2.585412098826348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32512988322581926"/>
                  <c:y val="-0.14501669614407678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'1R-5L-RMC แม่กวง'!$H$53:$H$57</c:f>
              <c:numCache>
                <c:formatCode>0.000</c:formatCode>
                <c:ptCount val="5"/>
                <c:pt idx="0">
                  <c:v>20.2</c:v>
                </c:pt>
                <c:pt idx="1">
                  <c:v>13.40909090909091</c:v>
                </c:pt>
                <c:pt idx="2">
                  <c:v>9.8965517241379324</c:v>
                </c:pt>
                <c:pt idx="3">
                  <c:v>7.75</c:v>
                </c:pt>
                <c:pt idx="4">
                  <c:v>6.279069767441861</c:v>
                </c:pt>
              </c:numCache>
            </c:numRef>
          </c:xVal>
          <c:yVal>
            <c:numRef>
              <c:f>'1R-5L-RMC แม่กวง'!$I$53:$I$57</c:f>
              <c:numCache>
                <c:formatCode>0.000</c:formatCode>
                <c:ptCount val="5"/>
                <c:pt idx="0">
                  <c:v>0.25939355420551613</c:v>
                </c:pt>
                <c:pt idx="1">
                  <c:v>0.64526864922359883</c:v>
                </c:pt>
                <c:pt idx="2">
                  <c:v>1.1580094220124271</c:v>
                </c:pt>
                <c:pt idx="3">
                  <c:v>1.4191806984507476</c:v>
                </c:pt>
                <c:pt idx="4">
                  <c:v>1.3963091944734534</c:v>
                </c:pt>
              </c:numCache>
            </c:numRef>
          </c:yVal>
        </c:ser>
        <c:axId val="62578688"/>
        <c:axId val="62580608"/>
      </c:scatterChart>
      <c:valAx>
        <c:axId val="62578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9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580608"/>
        <c:crosses val="autoZero"/>
        <c:crossBetween val="midCat"/>
      </c:valAx>
      <c:valAx>
        <c:axId val="625806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57868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734785</xdr:colOff>
      <xdr:row>25</xdr:row>
      <xdr:rowOff>54429</xdr:rowOff>
    </xdr:from>
    <xdr:to>
      <xdr:col>7</xdr:col>
      <xdr:colOff>321978</xdr:colOff>
      <xdr:row>34</xdr:row>
      <xdr:rowOff>214951</xdr:rowOff>
    </xdr:to>
    <xdr:pic>
      <xdr:nvPicPr>
        <xdr:cNvPr id="18" name="รูปภาพ 17" descr="14. 1R-5L-RMC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32214" y="6647090"/>
          <a:ext cx="3363175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5" zoomScale="140" zoomScalePageLayoutView="140" workbookViewId="0">
      <selection activeCell="F99" sqref="F9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70" t="s">
        <v>4</v>
      </c>
      <c r="H7" s="69"/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90" t="s">
        <v>52</v>
      </c>
      <c r="E9" s="69"/>
      <c r="F9" s="69"/>
      <c r="G9" s="70" t="s">
        <v>7</v>
      </c>
      <c r="H9" s="69"/>
      <c r="I9" s="69"/>
    </row>
    <row r="10" spans="1:9" ht="21.2" customHeight="1">
      <c r="B10" s="2" t="s">
        <v>8</v>
      </c>
      <c r="D10" s="76" t="s">
        <v>66</v>
      </c>
      <c r="E10" s="69"/>
      <c r="F10" s="69"/>
      <c r="G10" s="70" t="s">
        <v>9</v>
      </c>
      <c r="H10" s="69" t="s">
        <v>61</v>
      </c>
      <c r="I10" s="69"/>
    </row>
    <row r="11" spans="1:9" ht="21.2" customHeight="1">
      <c r="B11" s="2" t="s">
        <v>55</v>
      </c>
      <c r="D11" s="69" t="s">
        <v>68</v>
      </c>
      <c r="E11" s="69"/>
      <c r="F11" s="69" t="s">
        <v>69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0.1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3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3.03</v>
      </c>
      <c r="C53" s="22">
        <f t="shared" ref="C53:C57" si="0">$G$21</f>
        <v>0</v>
      </c>
      <c r="D53" s="22">
        <f>$B53-$C53</f>
        <v>3.03</v>
      </c>
      <c r="E53" s="25">
        <f>SQRT(2*9.81*D53)</f>
        <v>7.7102918232710236</v>
      </c>
      <c r="F53" s="72">
        <v>0.15</v>
      </c>
      <c r="G53" s="73">
        <v>0.03</v>
      </c>
      <c r="H53" s="11">
        <f>D53/F53</f>
        <v>20.2</v>
      </c>
      <c r="I53" s="11">
        <f>G53/(($G$16*$G$17)*F53*E53)</f>
        <v>0.25939355420551613</v>
      </c>
    </row>
    <row r="54" spans="1:9">
      <c r="A54" s="18">
        <v>2</v>
      </c>
      <c r="B54" s="56">
        <v>2.95</v>
      </c>
      <c r="C54" s="23">
        <f t="shared" si="0"/>
        <v>0</v>
      </c>
      <c r="D54" s="23">
        <f t="shared" ref="D54:D57" si="1">$B54-$C54</f>
        <v>2.95</v>
      </c>
      <c r="E54" s="26">
        <f t="shared" ref="E54:E57" si="2">SQRT(2*9.81*D54)</f>
        <v>7.6078249191211018</v>
      </c>
      <c r="F54" s="74">
        <v>0.22</v>
      </c>
      <c r="G54" s="75">
        <v>0.108</v>
      </c>
      <c r="H54" s="12">
        <f t="shared" ref="H54:H57" si="3">D54/F54</f>
        <v>13.40909090909091</v>
      </c>
      <c r="I54" s="12">
        <f t="shared" ref="I54:I57" si="4">G54/(($G$16*$G$17)*F54*E54)</f>
        <v>0.64526864922359883</v>
      </c>
    </row>
    <row r="55" spans="1:9">
      <c r="A55" s="18">
        <v>3</v>
      </c>
      <c r="B55" s="56">
        <v>2.87</v>
      </c>
      <c r="C55" s="23">
        <f t="shared" si="0"/>
        <v>0</v>
      </c>
      <c r="D55" s="23">
        <f t="shared" si="1"/>
        <v>2.87</v>
      </c>
      <c r="E55" s="27">
        <f t="shared" si="2"/>
        <v>7.5039589551116288</v>
      </c>
      <c r="F55" s="56">
        <v>0.28999999999999998</v>
      </c>
      <c r="G55" s="58">
        <v>0.252</v>
      </c>
      <c r="H55" s="12">
        <f t="shared" si="3"/>
        <v>9.8965517241379324</v>
      </c>
      <c r="I55" s="12">
        <f t="shared" si="4"/>
        <v>1.1580094220124271</v>
      </c>
    </row>
    <row r="56" spans="1:9">
      <c r="A56" s="18">
        <v>4</v>
      </c>
      <c r="B56" s="56">
        <v>2.79</v>
      </c>
      <c r="C56" s="23">
        <f t="shared" si="0"/>
        <v>0</v>
      </c>
      <c r="D56" s="23">
        <f t="shared" si="1"/>
        <v>2.79</v>
      </c>
      <c r="E56" s="28">
        <f t="shared" si="2"/>
        <v>7.3986350092432591</v>
      </c>
      <c r="F56" s="57">
        <v>0.36</v>
      </c>
      <c r="G56" s="59">
        <v>0.378</v>
      </c>
      <c r="H56" s="12">
        <f t="shared" si="3"/>
        <v>7.75</v>
      </c>
      <c r="I56" s="12">
        <f t="shared" si="4"/>
        <v>1.4191806984507476</v>
      </c>
    </row>
    <row r="57" spans="1:9">
      <c r="A57" s="18">
        <v>5</v>
      </c>
      <c r="B57" s="56">
        <v>2.7</v>
      </c>
      <c r="C57" s="23">
        <f t="shared" si="0"/>
        <v>0</v>
      </c>
      <c r="D57" s="23">
        <f t="shared" si="1"/>
        <v>2.7</v>
      </c>
      <c r="E57" s="28">
        <f t="shared" si="2"/>
        <v>7.2783239828960626</v>
      </c>
      <c r="F57" s="56">
        <v>0.43</v>
      </c>
      <c r="G57" s="58">
        <v>0.437</v>
      </c>
      <c r="H57" s="12">
        <f t="shared" si="3"/>
        <v>6.279069767441861</v>
      </c>
      <c r="I57" s="12">
        <f t="shared" si="4"/>
        <v>1.3963091944734534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5"/>
      <c r="B86" s="42" t="s">
        <v>21</v>
      </c>
      <c r="C86" s="34" t="s">
        <v>21</v>
      </c>
      <c r="D86" s="85"/>
      <c r="E86" s="8" t="s">
        <v>22</v>
      </c>
      <c r="F86" s="85"/>
      <c r="G86" s="85"/>
      <c r="H86" s="86" t="s">
        <v>39</v>
      </c>
      <c r="I86" s="86"/>
    </row>
    <row r="87" spans="1:9" ht="21.2" customHeight="1">
      <c r="A87" s="45">
        <v>1</v>
      </c>
      <c r="B87" s="72">
        <v>3.03</v>
      </c>
      <c r="C87" s="15">
        <f t="shared" ref="C87:C91" si="5">$G$21</f>
        <v>0</v>
      </c>
      <c r="D87" s="15">
        <f>B87-C87</f>
        <v>3.03</v>
      </c>
      <c r="E87" s="72">
        <v>0.15</v>
      </c>
      <c r="F87" s="36">
        <f>D87/E87</f>
        <v>20.2</v>
      </c>
      <c r="G87" s="61">
        <f>(-0.0894*F87)+2.0041</f>
        <v>0.19822000000000051</v>
      </c>
      <c r="H87" s="87">
        <f>G87*($G$16*$G$17)*E87*(2*9.81*D87)^0.5</f>
        <v>2.2925010678131793E-2</v>
      </c>
      <c r="I87" s="87"/>
    </row>
    <row r="88" spans="1:9" ht="21.2" customHeight="1">
      <c r="A88" s="46">
        <v>2</v>
      </c>
      <c r="B88" s="56">
        <v>2.95</v>
      </c>
      <c r="C88" s="16">
        <f t="shared" si="5"/>
        <v>0</v>
      </c>
      <c r="D88" s="16">
        <f t="shared" ref="D88:D91" si="6">B88-C88</f>
        <v>2.95</v>
      </c>
      <c r="E88" s="74">
        <v>0.22</v>
      </c>
      <c r="F88" s="37">
        <f t="shared" ref="F88:F91" si="7">D88/E88</f>
        <v>13.40909090909091</v>
      </c>
      <c r="G88" s="37">
        <f t="shared" ref="G88:G91" si="8">(-0.0894*F88)+2.0041</f>
        <v>0.80532727272727289</v>
      </c>
      <c r="H88" s="88">
        <f t="shared" ref="H88:H90" si="9">G88*($G$16*$G$17)*E88*(2*9.81*D88)^0.5</f>
        <v>0.13478935565705244</v>
      </c>
      <c r="I88" s="88"/>
    </row>
    <row r="89" spans="1:9" ht="21.2" customHeight="1">
      <c r="A89" s="46">
        <v>3</v>
      </c>
      <c r="B89" s="56">
        <v>2.87</v>
      </c>
      <c r="C89" s="16">
        <f t="shared" si="5"/>
        <v>0</v>
      </c>
      <c r="D89" s="16">
        <f t="shared" si="6"/>
        <v>2.87</v>
      </c>
      <c r="E89" s="56">
        <v>0.28999999999999998</v>
      </c>
      <c r="F89" s="37">
        <f t="shared" si="7"/>
        <v>9.8965517241379324</v>
      </c>
      <c r="G89" s="37">
        <f t="shared" si="8"/>
        <v>1.1193482758620692</v>
      </c>
      <c r="H89" s="88">
        <f t="shared" si="9"/>
        <v>0.24358676203777416</v>
      </c>
      <c r="I89" s="88"/>
    </row>
    <row r="90" spans="1:9" ht="21.2" customHeight="1">
      <c r="A90" s="46">
        <v>4</v>
      </c>
      <c r="B90" s="56">
        <v>2.79</v>
      </c>
      <c r="C90" s="16">
        <f t="shared" si="5"/>
        <v>0</v>
      </c>
      <c r="D90" s="16">
        <f t="shared" si="6"/>
        <v>2.79</v>
      </c>
      <c r="E90" s="57">
        <v>0.36</v>
      </c>
      <c r="F90" s="37">
        <f t="shared" si="7"/>
        <v>7.75</v>
      </c>
      <c r="G90" s="37">
        <f t="shared" si="8"/>
        <v>1.3112500000000002</v>
      </c>
      <c r="H90" s="88">
        <f t="shared" si="9"/>
        <v>0.34925256561132806</v>
      </c>
      <c r="I90" s="88"/>
    </row>
    <row r="91" spans="1:9" ht="21.2" customHeight="1">
      <c r="A91" s="46">
        <v>5</v>
      </c>
      <c r="B91" s="56">
        <v>2.7</v>
      </c>
      <c r="C91" s="16">
        <f t="shared" si="5"/>
        <v>0</v>
      </c>
      <c r="D91" s="16">
        <f t="shared" si="6"/>
        <v>2.7</v>
      </c>
      <c r="E91" s="56">
        <v>0.43</v>
      </c>
      <c r="F91" s="37">
        <f t="shared" si="7"/>
        <v>6.279069767441861</v>
      </c>
      <c r="G91" s="37">
        <f t="shared" si="8"/>
        <v>1.4427511627906979</v>
      </c>
      <c r="H91" s="88">
        <f t="shared" ref="H91" si="10">G91*($G$16*$G$17)*E91*(2*9.81*D91)^0.5</f>
        <v>0.4515348467481009</v>
      </c>
      <c r="I91" s="88"/>
    </row>
    <row r="92" spans="1:9" ht="21.2" customHeight="1">
      <c r="A92" s="46"/>
      <c r="B92" s="57"/>
      <c r="C92" s="16"/>
      <c r="D92" s="16"/>
      <c r="E92" s="57"/>
      <c r="F92" s="37"/>
      <c r="G92" s="37"/>
      <c r="H92" s="88"/>
      <c r="I92" s="88"/>
    </row>
    <row r="93" spans="1:9" ht="21.2" customHeight="1">
      <c r="A93" s="46"/>
      <c r="B93" s="56"/>
      <c r="C93" s="16"/>
      <c r="D93" s="16"/>
      <c r="E93" s="56"/>
      <c r="F93" s="37"/>
      <c r="G93" s="37"/>
      <c r="H93" s="88"/>
      <c r="I93" s="88"/>
    </row>
    <row r="94" spans="1:9" ht="21.2" customHeight="1">
      <c r="A94" s="46"/>
      <c r="B94" s="56"/>
      <c r="C94" s="16"/>
      <c r="D94" s="16"/>
      <c r="E94" s="63"/>
      <c r="F94" s="37"/>
      <c r="G94" s="65"/>
      <c r="H94" s="88"/>
      <c r="I94" s="88"/>
    </row>
    <row r="95" spans="1:9" ht="21.2" customHeight="1">
      <c r="A95" s="46"/>
      <c r="B95" s="56"/>
      <c r="C95" s="16"/>
      <c r="D95" s="16"/>
      <c r="E95" s="63"/>
      <c r="F95" s="37"/>
      <c r="G95" s="37"/>
      <c r="H95" s="88"/>
      <c r="I95" s="88"/>
    </row>
    <row r="96" spans="1:9" ht="21.2" customHeight="1">
      <c r="A96" s="46"/>
      <c r="B96" s="56"/>
      <c r="C96" s="16"/>
      <c r="D96" s="16"/>
      <c r="E96" s="63"/>
      <c r="F96" s="37"/>
      <c r="G96" s="65"/>
      <c r="H96" s="88"/>
      <c r="I96" s="88"/>
    </row>
    <row r="97" spans="1:9" ht="21.2" customHeight="1">
      <c r="A97" s="46"/>
      <c r="B97" s="43"/>
      <c r="C97" s="16"/>
      <c r="D97" s="16"/>
      <c r="E97" s="57"/>
      <c r="F97" s="37"/>
      <c r="G97" s="37"/>
      <c r="H97" s="88"/>
      <c r="I97" s="88"/>
    </row>
    <row r="98" spans="1:9" ht="21.2" customHeight="1">
      <c r="A98" s="46"/>
      <c r="B98" s="43"/>
      <c r="C98" s="16"/>
      <c r="D98" s="16"/>
      <c r="E98" s="57"/>
      <c r="F98" s="37"/>
      <c r="G98" s="37"/>
      <c r="H98" s="88"/>
      <c r="I98" s="88"/>
    </row>
    <row r="99" spans="1:9" ht="21.2" customHeight="1">
      <c r="A99" s="46"/>
      <c r="B99" s="30"/>
      <c r="C99" s="16"/>
      <c r="D99" s="16"/>
      <c r="E99" s="57"/>
      <c r="F99" s="37"/>
      <c r="G99" s="37"/>
      <c r="H99" s="88"/>
      <c r="I99" s="8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9"/>
      <c r="I101" s="8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1R-5L-RMC แม่กวง</vt:lpstr>
      <vt:lpstr>'1R-5L-RMC แม่กวง'!Print_Area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2014-03-31T07:05:27Z</dcterms:modified>
</cp:coreProperties>
</file>