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ชัยสมบัติ ขวา" sheetId="2" r:id="rId1"/>
  </sheets>
  <definedNames>
    <definedName name="_xlnm.Print_Area" localSheetId="0">'ชัยสมบัติ ขวา'!$A$1:$I$103</definedName>
  </definedNames>
  <calcPr calcId="124519"/>
</workbook>
</file>

<file path=xl/calcChain.xml><?xml version="1.0" encoding="utf-8"?>
<calcChain xmlns="http://schemas.openxmlformats.org/spreadsheetml/2006/main">
  <c r="G87" i="2"/>
  <c r="G88"/>
  <c r="G89"/>
  <c r="G90"/>
  <c r="G91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<sst xmlns="http://schemas.openxmlformats.org/spreadsheetml/2006/main" count="91" uniqueCount="70">
  <si>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</si>
  <si>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</si>
  <si>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</si>
  <si>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</si>
  <si>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</si>
  <si>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</si>
  <si>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</si>
  <si>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</si>
  <si>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</si>
  <si>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</si>
  <si>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</si>
  <si>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</si>
  <si>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</si>
  <si>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</si>
  <si>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</si>
  <si>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</si>
  <si>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</si>
  <si>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</si>
  <si>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</si>
  <si>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</si>
  <si>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</si>
  <si>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</si>
  <si>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</si>
  <si>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</si>
  <si>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</si>
  <si>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</si>
  <si>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</si>
  <si>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</si>
  <si>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</si>
  <si>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</si>
  <si>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</si>
  <si>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</si>
  <si>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</si>
  <si>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</si>
  <si>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</si>
  <si>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</si>
  <si>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</si>
  <si>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</si>
  <si>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</si>
  <si>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</si>
  <si>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</si>
  <si>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</si>
  <si>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</si>
  <si>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</si>
  <si>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</si>
  <si>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</si>
  <si>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</si>
  <si>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</si>
  <si>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</si>
  <si>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</si>
  <si>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</si>
  <si>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</si>
  <si>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</si>
  <si>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</si>
  <si>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</si>
  <si>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</si>
  <si>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</si>
  <si>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</si>
  <si>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</si>
  <si>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</si>
  <si>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</si>
  <si>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</si>
  <si>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</si>
  <si>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</si>
  <si>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ทรบ.ปากคลองฝั่งขวา ฝายชัยสมบัติ</t>
  </si>
  <si>
    <t>โครงการชลประทานเชียงราย</t>
  </si>
  <si>
    <t>เมือง</t>
  </si>
  <si>
    <t>เชียงราย</t>
  </si>
  <si>
    <t>N  2197106</t>
  </si>
  <si>
    <t>E 589896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</si>
</sst>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ทรบ.ปากคลองฝั่งขวา ฝายชัยสมบัติ </a:t>
            </a:r>
            <a:r>
              <a:rPr lang="th-TH"/>
              <a:t>โครงการ </a:t>
            </a:r>
            <a:r>
              <a:rPr lang="th-TH" u="sng"/>
              <a:t>ชลประทานเชียงราย</a:t>
            </a:r>
          </a:p>
        </c:rich>
      </c:tx>
      <c:layout>
        <c:manualLayout>
          <c:xMode val="edge"/>
          <c:yMode val="edge"/>
          <c:x val="0.19522077702377486"/>
          <c:y val="4.056386984536232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7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5385111142041326"/>
                  <c:y val="-0.10455793729940593"/>
                </c:manualLayout>
              </c:layout>
              <c:numFmt formatCode="General" sourceLinked="0"/>
            </c:trendlineLbl>
          </c:trendline>
          <c:xVal>
            <c:numRef>
              <c:f>'ชัยสมบัติ ขวา'!$H$53:$H$57</c:f>
              <c:numCache>
                <c:formatCode>0.000</c:formatCode>
                <c:ptCount val="5"/>
                <c:pt idx="0">
                  <c:v>9.0999999999999659</c:v>
                </c:pt>
                <c:pt idx="1">
                  <c:v>4.5000000000000284</c:v>
                </c:pt>
                <c:pt idx="2">
                  <c:v>3.5</c:v>
                </c:pt>
                <c:pt idx="3">
                  <c:v>2.8500000000000609</c:v>
                </c:pt>
                <c:pt idx="4">
                  <c:v>2.442857142857195</c:v>
                </c:pt>
              </c:numCache>
            </c:numRef>
          </c:xVal>
          <c:yVal>
            <c:numRef>
              <c:f>'ชัยสมบัติ ขวา'!$I$53:$I$57</c:f>
              <c:numCache>
                <c:formatCode>0.000</c:formatCode>
                <c:ptCount val="5"/>
                <c:pt idx="0">
                  <c:v>0.17641035907346361</c:v>
                </c:pt>
                <c:pt idx="1">
                  <c:v>0.51101215586451776</c:v>
                </c:pt>
                <c:pt idx="2">
                  <c:v>0.51463439452717041</c:v>
                </c:pt>
                <c:pt idx="3">
                  <c:v>0.50442531317816997</c:v>
                </c:pt>
                <c:pt idx="4">
                  <c:v>0.48121195188855725</c:v>
                </c:pt>
              </c:numCache>
            </c:numRef>
          </c:yVal>
        </c:ser>
        <c:axId val="59052800"/>
        <c:axId val="59054720"/>
      </c:scatterChart>
      <c:valAx>
        <c:axId val="5905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4720"/>
        <c:crosses val="autoZero"/>
        <c:crossBetween val="midCat"/>
      </c:valAx>
      <c:valAx>
        <c:axId val="590547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5280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557892</xdr:colOff>
      <xdr:row>25</xdr:row>
      <xdr:rowOff>95250</xdr:rowOff>
    </xdr:from>
    <xdr:to>
      <xdr:col>7</xdr:col>
      <xdr:colOff>142643</xdr:colOff>
      <xdr:row>34</xdr:row>
      <xdr:rowOff>200820</xdr:rowOff>
    </xdr:to>
    <xdr:pic>
      <xdr:nvPicPr>
        <xdr:cNvPr id="26" name="รูปภาพ 25" descr="ฝั่งขวา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755321" y="6687911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5" zoomScale="140" zoomScalePageLayoutView="140" workbookViewId="0">
      <selection activeCell="G87" sqref="G8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46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62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64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65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67" t="s">
        <v>63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66</v>
      </c>
      <c r="E10" s="67"/>
      <c r="F10" s="67"/>
      <c r="G10" s="68" t="s">
        <v>9</v>
      </c>
      <c r="H10" s="67" t="s">
        <v>67</v>
      </c>
      <c r="I10" s="67"/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86">
        <v>3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56">
        <v>1.2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87" t="s">
        <v>52</v>
      </c>
      <c r="H18" s="1" t="s">
        <v>25</v>
      </c>
    </row>
    <row r="19" spans="1:9" ht="21.2" customHeight="1">
      <c r="B19" s="2" t="s">
        <v>27</v>
      </c>
      <c r="G19" s="87" t="s">
        <v>52</v>
      </c>
      <c r="H19" s="1" t="s">
        <v>59</v>
      </c>
    </row>
    <row r="20" spans="1:9" ht="21.2" customHeight="1">
      <c r="B20" s="2" t="s">
        <v>28</v>
      </c>
      <c r="G20" s="87" t="s">
        <v>52</v>
      </c>
      <c r="H20" s="1" t="s">
        <v>59</v>
      </c>
    </row>
    <row r="21" spans="1:9" ht="21.2" customHeight="1">
      <c r="B21" s="48" t="s">
        <v>11</v>
      </c>
      <c r="G21" s="88">
        <v>394.21699999999998</v>
      </c>
      <c r="H21" s="1" t="s">
        <v>59</v>
      </c>
    </row>
    <row r="22" spans="1:9" ht="21.2" customHeight="1">
      <c r="B22" s="2" t="s">
        <v>29</v>
      </c>
      <c r="G22" s="87" t="s">
        <v>52</v>
      </c>
      <c r="H22" s="1" t="s">
        <v>30</v>
      </c>
    </row>
    <row r="23" spans="1:9" ht="21.2" customHeight="1">
      <c r="B23" s="2" t="s">
        <v>51</v>
      </c>
      <c r="G23" s="86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7" t="s">
        <v>40</v>
      </c>
      <c r="B50" s="31" t="s">
        <v>12</v>
      </c>
      <c r="C50" s="31" t="s">
        <v>42</v>
      </c>
      <c r="D50" s="77" t="s">
        <v>16</v>
      </c>
      <c r="E50" s="31"/>
      <c r="F50" s="31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35" t="s">
        <v>14</v>
      </c>
      <c r="C51" s="35" t="s">
        <v>15</v>
      </c>
      <c r="D51" s="78"/>
      <c r="E51" s="32"/>
      <c r="F51" s="35" t="s">
        <v>17</v>
      </c>
      <c r="G51" s="79"/>
      <c r="H51" s="78"/>
      <c r="I51" s="78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396.03699999999998</v>
      </c>
      <c r="C53" s="22">
        <f t="shared" ref="C53:C57" si="0">$G$21</f>
        <v>394.21699999999998</v>
      </c>
      <c r="D53" s="22">
        <f>$B53-$C53</f>
        <v>1.8199999999999932</v>
      </c>
      <c r="E53" s="25">
        <f>SQRT(2*9.81*D53)</f>
        <v>5.9756505921949508</v>
      </c>
      <c r="F53" s="69">
        <v>0.2</v>
      </c>
      <c r="G53" s="70">
        <v>0.75900000000000001</v>
      </c>
      <c r="H53" s="11">
        <f>D53/F53</f>
        <v>9.0999999999999659</v>
      </c>
      <c r="I53" s="11">
        <f>G53/(($G$16*$G$17)*F53*E53)</f>
        <v>0.17641035907346361</v>
      </c>
    </row>
    <row r="54" spans="1:9">
      <c r="A54" s="18">
        <v>2</v>
      </c>
      <c r="B54" s="55">
        <v>396.017</v>
      </c>
      <c r="C54" s="23">
        <f t="shared" si="0"/>
        <v>394.21699999999998</v>
      </c>
      <c r="D54" s="23">
        <f t="shared" ref="D54:D57" si="1">$B54-$C54</f>
        <v>1.8000000000000114</v>
      </c>
      <c r="E54" s="26">
        <f t="shared" ref="E54:E57" si="2">SQRT(2*9.81*D54)</f>
        <v>5.9427266469189224</v>
      </c>
      <c r="F54" s="71">
        <v>0.4</v>
      </c>
      <c r="G54" s="72">
        <v>4.3730000000000002</v>
      </c>
      <c r="H54" s="12">
        <f t="shared" ref="H54:H57" si="3">D54/F54</f>
        <v>4.5000000000000284</v>
      </c>
      <c r="I54" s="12">
        <f t="shared" ref="I54:I57" si="4">G54/(($G$16*$G$17)*F54*E54)</f>
        <v>0.51101215586451776</v>
      </c>
    </row>
    <row r="55" spans="1:9">
      <c r="A55" s="18">
        <v>3</v>
      </c>
      <c r="B55" s="55">
        <v>395.96699999999998</v>
      </c>
      <c r="C55" s="23">
        <f t="shared" si="0"/>
        <v>394.21699999999998</v>
      </c>
      <c r="D55" s="23">
        <f t="shared" si="1"/>
        <v>1.75</v>
      </c>
      <c r="E55" s="27">
        <f t="shared" si="2"/>
        <v>5.8596074953873831</v>
      </c>
      <c r="F55" s="55">
        <v>0.5</v>
      </c>
      <c r="G55" s="57">
        <v>5.4279999999999999</v>
      </c>
      <c r="H55" s="12">
        <f t="shared" si="3"/>
        <v>3.5</v>
      </c>
      <c r="I55" s="12">
        <f t="shared" si="4"/>
        <v>0.51463439452717041</v>
      </c>
    </row>
    <row r="56" spans="1:9">
      <c r="A56" s="18">
        <v>4</v>
      </c>
      <c r="B56" s="55">
        <v>395.92700000000002</v>
      </c>
      <c r="C56" s="23">
        <f t="shared" si="0"/>
        <v>394.21699999999998</v>
      </c>
      <c r="D56" s="23">
        <f t="shared" si="1"/>
        <v>1.7100000000000364</v>
      </c>
      <c r="E56" s="28">
        <f t="shared" si="2"/>
        <v>5.7922534474935325</v>
      </c>
      <c r="F56" s="56">
        <v>0.6</v>
      </c>
      <c r="G56" s="58">
        <v>6.3109999999999999</v>
      </c>
      <c r="H56" s="12">
        <f t="shared" si="3"/>
        <v>2.8500000000000609</v>
      </c>
      <c r="I56" s="12">
        <f t="shared" si="4"/>
        <v>0.50442531317816997</v>
      </c>
    </row>
    <row r="57" spans="1:9">
      <c r="A57" s="18">
        <v>5</v>
      </c>
      <c r="B57" s="55">
        <v>395.92700000000002</v>
      </c>
      <c r="C57" s="23">
        <f t="shared" si="0"/>
        <v>394.21699999999998</v>
      </c>
      <c r="D57" s="23">
        <f t="shared" si="1"/>
        <v>1.7100000000000364</v>
      </c>
      <c r="E57" s="28">
        <f t="shared" si="2"/>
        <v>5.7922534474935325</v>
      </c>
      <c r="F57" s="55">
        <v>0.7</v>
      </c>
      <c r="G57" s="57">
        <v>7.024</v>
      </c>
      <c r="H57" s="12">
        <f t="shared" si="3"/>
        <v>2.442857142857195</v>
      </c>
      <c r="I57" s="12">
        <f t="shared" si="4"/>
        <v>0.48121195188855725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7" t="s">
        <v>40</v>
      </c>
      <c r="B84" s="40" t="s">
        <v>12</v>
      </c>
      <c r="C84" s="77" t="s">
        <v>43</v>
      </c>
      <c r="D84" s="77" t="s">
        <v>16</v>
      </c>
      <c r="E84" s="59" t="s">
        <v>13</v>
      </c>
      <c r="F84" s="77" t="s">
        <v>20</v>
      </c>
      <c r="G84" s="77" t="s">
        <v>19</v>
      </c>
      <c r="H84" s="77" t="s">
        <v>45</v>
      </c>
      <c r="I84" s="77"/>
    </row>
    <row r="85" spans="1:9" ht="19.7" customHeight="1">
      <c r="A85" s="78"/>
      <c r="B85" s="41" t="s">
        <v>14</v>
      </c>
      <c r="C85" s="78"/>
      <c r="D85" s="78"/>
      <c r="E85" s="35" t="s">
        <v>17</v>
      </c>
      <c r="F85" s="78"/>
      <c r="G85" s="78"/>
      <c r="H85" s="78"/>
      <c r="I85" s="78"/>
    </row>
    <row r="86" spans="1:9" ht="19.7" customHeight="1" thickBot="1">
      <c r="A86" s="81"/>
      <c r="B86" s="42" t="s">
        <v>21</v>
      </c>
      <c r="C86" s="34" t="s">
        <v>21</v>
      </c>
      <c r="D86" s="81"/>
      <c r="E86" s="8" t="s">
        <v>22</v>
      </c>
      <c r="F86" s="81"/>
      <c r="G86" s="81"/>
      <c r="H86" s="82" t="s">
        <v>39</v>
      </c>
      <c r="I86" s="82"/>
    </row>
    <row r="87" spans="1:9" ht="21.2" customHeight="1">
      <c r="A87" s="45">
        <v>1</v>
      </c>
      <c r="B87" s="69">
        <v>396.03699999999998</v>
      </c>
      <c r="C87" s="15">
        <f t="shared" ref="C87:C91" si="5">$G$21</f>
        <v>394.21699999999998</v>
      </c>
      <c r="D87" s="15">
        <f>B87-C87</f>
        <v>1.8199999999999932</v>
      </c>
      <c r="E87" s="69">
        <v>0.2</v>
      </c>
      <c r="F87" s="36">
        <f>D87/E87</f>
        <v>9.0999999999999659</v>
      </c>
      <c r="G87" s="60">
        <f>(-0.05*F87)+0.665</f>
        <v>0.21000000000000174</v>
      </c>
      <c r="H87" s="83">
        <f>G87*($G$16*$G$17)*E87*(2*9.81*D87)^0.5</f>
        <v>0.90351836953988407</v>
      </c>
      <c r="I87" s="83"/>
    </row>
    <row r="88" spans="1:9" ht="21.2" customHeight="1">
      <c r="A88" s="46">
        <v>2</v>
      </c>
      <c r="B88" s="55">
        <v>396.017</v>
      </c>
      <c r="C88" s="16">
        <f t="shared" si="5"/>
        <v>394.21699999999998</v>
      </c>
      <c r="D88" s="16">
        <f t="shared" ref="D88:D91" si="6">B88-C88</f>
        <v>1.8000000000000114</v>
      </c>
      <c r="E88" s="71">
        <v>0.4</v>
      </c>
      <c r="F88" s="37">
        <f t="shared" ref="F88:F91" si="7">D88/E88</f>
        <v>4.5000000000000284</v>
      </c>
      <c r="G88" s="37">
        <f t="shared" ref="G88:G91" si="8">(-0.05*F88)+0.665</f>
        <v>0.43999999999999861</v>
      </c>
      <c r="H88" s="84">
        <f t="shared" ref="H88:H90" si="9">G88*($G$16*$G$17)*E88*(2*9.81*D88)^0.5</f>
        <v>3.7653116034878171</v>
      </c>
      <c r="I88" s="84"/>
    </row>
    <row r="89" spans="1:9" ht="21.2" customHeight="1">
      <c r="A89" s="46">
        <v>3</v>
      </c>
      <c r="B89" s="55">
        <v>395.96699999999998</v>
      </c>
      <c r="C89" s="16">
        <f t="shared" si="5"/>
        <v>394.21699999999998</v>
      </c>
      <c r="D89" s="16">
        <f t="shared" si="6"/>
        <v>1.75</v>
      </c>
      <c r="E89" s="55">
        <v>0.5</v>
      </c>
      <c r="F89" s="37">
        <f t="shared" si="7"/>
        <v>3.5</v>
      </c>
      <c r="G89" s="37">
        <f t="shared" si="8"/>
        <v>0.49</v>
      </c>
      <c r="H89" s="84">
        <f t="shared" si="9"/>
        <v>5.1681738109316715</v>
      </c>
      <c r="I89" s="84"/>
    </row>
    <row r="90" spans="1:9" ht="21.2" customHeight="1">
      <c r="A90" s="46">
        <v>4</v>
      </c>
      <c r="B90" s="55">
        <v>395.92700000000002</v>
      </c>
      <c r="C90" s="16">
        <f t="shared" si="5"/>
        <v>394.21699999999998</v>
      </c>
      <c r="D90" s="16">
        <f t="shared" si="6"/>
        <v>1.7100000000000364</v>
      </c>
      <c r="E90" s="56">
        <v>0.6</v>
      </c>
      <c r="F90" s="37">
        <f t="shared" si="7"/>
        <v>2.8500000000000609</v>
      </c>
      <c r="G90" s="37">
        <f t="shared" si="8"/>
        <v>0.52249999999999697</v>
      </c>
      <c r="H90" s="84">
        <f t="shared" si="9"/>
        <v>6.5371372408411625</v>
      </c>
      <c r="I90" s="84"/>
    </row>
    <row r="91" spans="1:9" ht="21.2" customHeight="1">
      <c r="A91" s="46">
        <v>5</v>
      </c>
      <c r="B91" s="55">
        <v>395.92700000000002</v>
      </c>
      <c r="C91" s="16">
        <f t="shared" si="5"/>
        <v>394.21699999999998</v>
      </c>
      <c r="D91" s="16">
        <f t="shared" si="6"/>
        <v>1.7100000000000364</v>
      </c>
      <c r="E91" s="55">
        <v>0.7</v>
      </c>
      <c r="F91" s="37">
        <f t="shared" si="7"/>
        <v>2.442857142857195</v>
      </c>
      <c r="G91" s="37">
        <f t="shared" si="8"/>
        <v>0.54285714285714026</v>
      </c>
      <c r="H91" s="84">
        <f t="shared" ref="H91" si="10">G91*($G$16*$G$17)*E91*(2*9.81*D91)^0.5</f>
        <v>7.9238027161711129</v>
      </c>
      <c r="I91" s="84"/>
    </row>
    <row r="92" spans="1:9" ht="21.2" customHeight="1">
      <c r="A92" s="46"/>
      <c r="B92" s="56"/>
      <c r="C92" s="16"/>
      <c r="D92" s="16"/>
      <c r="E92" s="56"/>
      <c r="F92" s="37"/>
      <c r="G92" s="64"/>
      <c r="H92" s="84"/>
      <c r="I92" s="84"/>
    </row>
    <row r="93" spans="1:9" ht="21.2" customHeight="1">
      <c r="A93" s="46"/>
      <c r="B93" s="55"/>
      <c r="C93" s="16"/>
      <c r="D93" s="16"/>
      <c r="E93" s="55"/>
      <c r="F93" s="37"/>
      <c r="G93" s="37"/>
      <c r="H93" s="84"/>
      <c r="I93" s="84"/>
    </row>
    <row r="94" spans="1:9" ht="21.2" customHeight="1">
      <c r="A94" s="46"/>
      <c r="B94" s="55"/>
      <c r="C94" s="16"/>
      <c r="D94" s="16"/>
      <c r="E94" s="62"/>
      <c r="F94" s="37"/>
      <c r="G94" s="64"/>
      <c r="H94" s="84"/>
      <c r="I94" s="84"/>
    </row>
    <row r="95" spans="1:9" ht="21.2" customHeight="1">
      <c r="A95" s="46"/>
      <c r="B95" s="55"/>
      <c r="C95" s="16"/>
      <c r="D95" s="16"/>
      <c r="E95" s="62"/>
      <c r="F95" s="37"/>
      <c r="G95" s="37"/>
      <c r="H95" s="84"/>
      <c r="I95" s="84"/>
    </row>
    <row r="96" spans="1:9" ht="21.2" customHeight="1">
      <c r="A96" s="46"/>
      <c r="B96" s="55"/>
      <c r="C96" s="16"/>
      <c r="D96" s="16"/>
      <c r="E96" s="62"/>
      <c r="F96" s="37"/>
      <c r="G96" s="64"/>
      <c r="H96" s="84"/>
      <c r="I96" s="84"/>
    </row>
    <row r="97" spans="1:9" ht="21.2" customHeight="1">
      <c r="A97" s="46"/>
      <c r="B97" s="43"/>
      <c r="C97" s="16"/>
      <c r="D97" s="16"/>
      <c r="E97" s="56"/>
      <c r="F97" s="37"/>
      <c r="G97" s="37"/>
      <c r="H97" s="84"/>
      <c r="I97" s="84"/>
    </row>
    <row r="98" spans="1:9" ht="21.2" customHeight="1">
      <c r="A98" s="46"/>
      <c r="B98" s="43"/>
      <c r="C98" s="16"/>
      <c r="D98" s="16"/>
      <c r="E98" s="56"/>
      <c r="F98" s="37"/>
      <c r="G98" s="37"/>
      <c r="H98" s="84"/>
      <c r="I98" s="84"/>
    </row>
    <row r="99" spans="1:9" ht="21.2" customHeight="1">
      <c r="A99" s="46"/>
      <c r="B99" s="30"/>
      <c r="C99" s="16"/>
      <c r="D99" s="16"/>
      <c r="E99" s="56"/>
      <c r="F99" s="37"/>
      <c r="G99" s="37"/>
      <c r="H99" s="84"/>
      <c r="I99" s="84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5"/>
      <c r="I101" s="85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ชัยสมบัติ ขวา</vt:lpstr>
      <vt:lpstr>'ชัยสมบัติ 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2014-03-31T03:02:49Z</dcterms:modified>
</cp:coreProperties>
</file>