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15 ขวา" sheetId="2" r:id="rId1"/>
  </sheets>
  <definedNames>
    <definedName name="_xlnm.Print_Area" localSheetId="0">'แม่แฝก-แม่งัด 15 ขวา'!$A$1:$I$103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<sst xmlns="http://schemas.openxmlformats.org/spreadsheetml/2006/main" count="86" uniqueCount="68">
  <si>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</si>
  <si>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</si>
  <si>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</si>
  <si>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</si>
  <si>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</si>
  <si>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</si>
  <si>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</si>
  <si>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</si>
  <si>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</si>
  <si>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</si>
  <si>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</si>
  <si>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</si>
  <si>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</si>
  <si>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</si>
  <si>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</si>
  <si>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</si>
  <si>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</si>
  <si>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</si>
  <si>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</si>
  <si>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</si>
  <si>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</si>
  <si>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</si>
  <si>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</si>
  <si>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</si>
  <si>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</si>
  <si>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</si>
  <si>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</si>
  <si>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</si>
  <si>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</si>
  <si>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</si>
  <si>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</si>
  <si>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</si>
  <si>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</si>
  <si>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</si>
  <si>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</si>
  <si>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</si>
  <si>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</si>
  <si>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</si>
  <si>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</si>
  <si>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</si>
  <si>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</si>
  <si>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</si>
  <si>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</si>
  <si>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</si>
  <si>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</si>
  <si>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</si>
  <si>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</si>
  <si>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</si>
  <si>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</si>
  <si>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</si>
  <si>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</si>
  <si>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</si>
  <si>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</si>
  <si>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</si>
  <si>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</si>
  <si>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</si>
  <si>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</si>
  <si>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</si>
  <si>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</si>
  <si>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</si>
  <si>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2555)</t>
  </si>
  <si>
    <t>สูง</t>
  </si>
  <si>
    <t>กว้าง</t>
  </si>
  <si>
    <t>เชียงใหม่</t>
  </si>
  <si>
    <t xml:space="preserve">อาคารอัดน้ำกลางคลอง  </t>
  </si>
  <si>
    <t>โครงการส่งน้ำและบำรุงรกษา แม่แตง</t>
  </si>
  <si>
    <t>60 + 560</t>
  </si>
  <si>
    <t>หางดง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</si>
</sst>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3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อาคารอัดน้ำกลางคลอง กม.60+560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 แม่แตง</a:t>
            </a:r>
          </a:p>
        </c:rich>
      </c:tx>
      <c:layout>
        <c:manualLayout>
          <c:xMode val="edge"/>
          <c:yMode val="edge"/>
          <c:x val="0.16115019995751831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8.9449072929971785E-2"/>
                  <c:y val="0.38332736835643461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'แม่แฝก-แม่งัด 15 ขวา'!$H$53:$H$56</c:f>
              <c:numCache>
                <c:formatCode>0.000</c:formatCode>
                <c:ptCount val="4"/>
                <c:pt idx="0">
                  <c:v>7.8150000000002251</c:v>
                </c:pt>
                <c:pt idx="1">
                  <c:v>3.6325000000000784</c:v>
                </c:pt>
                <c:pt idx="2">
                  <c:v>2.2716666666666661</c:v>
                </c:pt>
                <c:pt idx="3">
                  <c:v>1.616250000000008</c:v>
                </c:pt>
              </c:numCache>
            </c:numRef>
          </c:xVal>
          <c:yVal>
            <c:numRef>
              <c:f>'แม่แฝก-แม่งัด 15 ขวา'!$I$53:$I$56</c:f>
              <c:numCache>
                <c:formatCode>0.000</c:formatCode>
                <c:ptCount val="4"/>
                <c:pt idx="0">
                  <c:v>0.58022608032303102</c:v>
                </c:pt>
                <c:pt idx="1">
                  <c:v>0.37947604520280404</c:v>
                </c:pt>
                <c:pt idx="2">
                  <c:v>0.26173124469170367</c:v>
                </c:pt>
                <c:pt idx="3">
                  <c:v>0.1958461081444362</c:v>
                </c:pt>
              </c:numCache>
            </c:numRef>
          </c:yVal>
        </c:ser>
        <c:axId val="62453248"/>
        <c:axId val="62455168"/>
      </c:scatterChart>
      <c:valAx>
        <c:axId val="62453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455168"/>
        <c:crosses val="autoZero"/>
        <c:crossBetween val="midCat"/>
      </c:valAx>
      <c:valAx>
        <c:axId val="624551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2453248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10</xdr:row>
      <xdr:rowOff>257175</xdr:rowOff>
    </xdr:from>
    <xdr:to>
      <xdr:col>5</xdr:col>
      <xdr:colOff>180975</xdr:colOff>
      <xdr:row>11</xdr:row>
      <xdr:rowOff>171450</xdr:rowOff>
    </xdr:to>
    <xdr:cxnSp macro="">
      <xdr:nvCxnSpPr>
        <xdr:cNvPr id="11" name="ตัวเชื่อมต่อตรง 10"/>
        <xdr:cNvCxnSpPr/>
      </xdr:nvCxnSpPr>
      <xdr:spPr>
        <a:xfrm flipV="1">
          <a:off x="3238500" y="3067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247650</xdr:rowOff>
    </xdr:from>
    <xdr:to>
      <xdr:col>5</xdr:col>
      <xdr:colOff>200025</xdr:colOff>
      <xdr:row>11</xdr:row>
      <xdr:rowOff>161925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510268</xdr:colOff>
      <xdr:row>25</xdr:row>
      <xdr:rowOff>74839</xdr:rowOff>
    </xdr:from>
    <xdr:to>
      <xdr:col>7</xdr:col>
      <xdr:colOff>95019</xdr:colOff>
      <xdr:row>34</xdr:row>
      <xdr:rowOff>180409</xdr:rowOff>
    </xdr:to>
    <xdr:pic>
      <xdr:nvPicPr>
        <xdr:cNvPr id="18" name="รูปภาพ 17" descr="SAM_186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07697" y="6667500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25" zoomScale="140" zoomScalePageLayoutView="140" workbookViewId="0">
      <selection activeCell="A26" sqref="A26:I3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46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60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64</v>
      </c>
      <c r="G7" s="2" t="s">
        <v>4</v>
      </c>
    </row>
    <row r="8" spans="1:9" ht="21.2" customHeight="1">
      <c r="B8" s="2" t="s">
        <v>5</v>
      </c>
      <c r="D8" s="1" t="s">
        <v>65</v>
      </c>
      <c r="G8" s="2"/>
    </row>
    <row r="9" spans="1:9" ht="21.2" customHeight="1">
      <c r="B9" s="2" t="s">
        <v>6</v>
      </c>
      <c r="D9" s="1" t="s">
        <v>66</v>
      </c>
      <c r="G9" s="2" t="s">
        <v>7</v>
      </c>
    </row>
    <row r="10" spans="1:9" ht="21.2" customHeight="1">
      <c r="B10" s="2" t="s">
        <v>8</v>
      </c>
      <c r="D10" s="1" t="s">
        <v>67</v>
      </c>
      <c r="G10" s="2" t="s">
        <v>9</v>
      </c>
      <c r="H10" s="1" t="s">
        <v>63</v>
      </c>
    </row>
    <row r="11" spans="1:9" ht="21.2" customHeight="1">
      <c r="B11" s="2" t="s">
        <v>55</v>
      </c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4</v>
      </c>
      <c r="H16" s="1" t="s">
        <v>24</v>
      </c>
    </row>
    <row r="17" spans="1:9" ht="21.2" customHeight="1">
      <c r="B17" s="2"/>
      <c r="D17" s="1" t="s">
        <v>26</v>
      </c>
      <c r="E17" s="62" t="s">
        <v>62</v>
      </c>
      <c r="F17" s="7"/>
      <c r="G17" s="70">
        <v>1.22</v>
      </c>
      <c r="H17" s="1" t="s">
        <v>25</v>
      </c>
    </row>
    <row r="18" spans="1:9" ht="21.2" customHeight="1">
      <c r="B18" s="2"/>
      <c r="C18" s="14"/>
      <c r="D18" s="66"/>
      <c r="E18" s="6" t="s">
        <v>61</v>
      </c>
      <c r="F18" s="67"/>
      <c r="G18" s="69">
        <v>2.15</v>
      </c>
      <c r="H18" s="1" t="s">
        <v>25</v>
      </c>
    </row>
    <row r="19" spans="1:9" ht="21.2" customHeight="1">
      <c r="B19" s="2" t="s">
        <v>27</v>
      </c>
      <c r="G19" s="69">
        <v>319.29399999999998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5">
        <v>319.29399999999998</v>
      </c>
      <c r="H21" s="1" t="s">
        <v>59</v>
      </c>
    </row>
    <row r="22" spans="1:9" ht="21.2" customHeight="1">
      <c r="B22" s="2" t="s">
        <v>29</v>
      </c>
      <c r="G22" s="51">
        <v>13.853999999999999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2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8">
        <v>320.85700000000003</v>
      </c>
      <c r="C53" s="22">
        <f t="shared" ref="C53:C56" si="0">$G$21</f>
        <v>319.29399999999998</v>
      </c>
      <c r="D53" s="22">
        <f>$B53-$C53</f>
        <v>1.563000000000045</v>
      </c>
      <c r="E53" s="25">
        <f>SQRT(2*9.81*D53)</f>
        <v>5.5376944661114056</v>
      </c>
      <c r="F53" s="68">
        <v>0.2</v>
      </c>
      <c r="G53" s="71">
        <v>3.1360000000000001</v>
      </c>
      <c r="H53" s="11">
        <f>D53/F53</f>
        <v>7.8150000000002251</v>
      </c>
      <c r="I53" s="11">
        <f>G53/(($G$16*$G$17)*F53*E53)</f>
        <v>0.58022608032303102</v>
      </c>
    </row>
    <row r="54" spans="1:9">
      <c r="A54" s="18">
        <v>2</v>
      </c>
      <c r="B54" s="43">
        <v>320.74700000000001</v>
      </c>
      <c r="C54" s="23">
        <f t="shared" si="0"/>
        <v>319.29399999999998</v>
      </c>
      <c r="D54" s="23">
        <f t="shared" ref="D54:D56" si="1">$B54-$C54</f>
        <v>1.4530000000000314</v>
      </c>
      <c r="E54" s="26">
        <f t="shared" ref="E54:E56" si="2">SQRT(2*9.81*D54)</f>
        <v>5.3392752317145646</v>
      </c>
      <c r="F54" s="69">
        <v>0.4</v>
      </c>
      <c r="G54" s="72">
        <v>3.9550000000000001</v>
      </c>
      <c r="H54" s="12">
        <f t="shared" ref="H54:H56" si="3">D54/F54</f>
        <v>3.6325000000000784</v>
      </c>
      <c r="I54" s="12">
        <f t="shared" ref="I54:I56" si="4">G54/(($G$16*$G$17)*F54*E54)</f>
        <v>0.37947604520280404</v>
      </c>
    </row>
    <row r="55" spans="1:9">
      <c r="A55" s="18">
        <v>3</v>
      </c>
      <c r="B55" s="43">
        <v>320.65699999999998</v>
      </c>
      <c r="C55" s="23">
        <f t="shared" si="0"/>
        <v>319.29399999999998</v>
      </c>
      <c r="D55" s="23">
        <f t="shared" si="1"/>
        <v>1.3629999999999995</v>
      </c>
      <c r="E55" s="27">
        <f t="shared" si="2"/>
        <v>5.1712725706541507</v>
      </c>
      <c r="F55" s="43">
        <v>0.6</v>
      </c>
      <c r="G55" s="73">
        <v>3.9630000000000001</v>
      </c>
      <c r="H55" s="12">
        <f t="shared" si="3"/>
        <v>2.2716666666666661</v>
      </c>
      <c r="I55" s="12">
        <f t="shared" si="4"/>
        <v>0.26173124469170367</v>
      </c>
    </row>
    <row r="56" spans="1:9">
      <c r="A56" s="18">
        <v>4</v>
      </c>
      <c r="B56" s="43">
        <v>320.58699999999999</v>
      </c>
      <c r="C56" s="23">
        <f t="shared" si="0"/>
        <v>319.29399999999998</v>
      </c>
      <c r="D56" s="23">
        <f t="shared" si="1"/>
        <v>1.2930000000000064</v>
      </c>
      <c r="E56" s="28">
        <f t="shared" si="2"/>
        <v>5.0367310827559697</v>
      </c>
      <c r="F56" s="70">
        <v>0.8</v>
      </c>
      <c r="G56" s="74">
        <v>3.851</v>
      </c>
      <c r="H56" s="12">
        <f t="shared" si="3"/>
        <v>1.616250000000008</v>
      </c>
      <c r="I56" s="12">
        <f t="shared" si="4"/>
        <v>0.1958461081444362</v>
      </c>
    </row>
    <row r="57" spans="1:9">
      <c r="A57" s="18"/>
      <c r="B57" s="43"/>
      <c r="C57" s="23"/>
      <c r="D57" s="23"/>
      <c r="E57" s="28"/>
      <c r="F57" s="43"/>
      <c r="G57" s="73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68">
        <v>320.85700000000003</v>
      </c>
      <c r="C87" s="15">
        <f t="shared" ref="C87:C90" si="5">$G$21</f>
        <v>319.29399999999998</v>
      </c>
      <c r="D87" s="15">
        <f>B87-C87</f>
        <v>1.563000000000045</v>
      </c>
      <c r="E87" s="68">
        <v>0.2</v>
      </c>
      <c r="F87" s="36">
        <f>D87/E87</f>
        <v>7.8150000000002251</v>
      </c>
      <c r="G87" s="61">
        <f>(0.0598*F87)+0.125</f>
        <v>0.59233700000001344</v>
      </c>
      <c r="H87" s="86">
        <f>G87*($G$16*$G$17)*E87*(2*9.81*D87)^0.5</f>
        <v>3.2014569751257516</v>
      </c>
      <c r="I87" s="86"/>
    </row>
    <row r="88" spans="1:9" ht="21.2" customHeight="1">
      <c r="A88" s="46">
        <v>2</v>
      </c>
      <c r="B88" s="43">
        <v>320.74700000000001</v>
      </c>
      <c r="C88" s="16">
        <f t="shared" si="5"/>
        <v>319.29399999999998</v>
      </c>
      <c r="D88" s="16">
        <f t="shared" ref="D88:D90" si="6">B88-C88</f>
        <v>1.4530000000000314</v>
      </c>
      <c r="E88" s="69">
        <v>0.4</v>
      </c>
      <c r="F88" s="37">
        <f t="shared" ref="F88:F90" si="7">D88/E88</f>
        <v>3.6325000000000784</v>
      </c>
      <c r="G88" s="37">
        <f t="shared" ref="G88:G90" si="8">(0.0598*F88)+0.125</f>
        <v>0.34222350000000468</v>
      </c>
      <c r="H88" s="87">
        <f t="shared" ref="H88:H90" si="9">G88*($G$16*$G$17)*E88*(2*9.81*D88)^0.5</f>
        <v>3.5667440925728751</v>
      </c>
      <c r="I88" s="87"/>
    </row>
    <row r="89" spans="1:9" ht="21.2" customHeight="1">
      <c r="A89" s="46">
        <v>3</v>
      </c>
      <c r="B89" s="43">
        <v>320.65699999999998</v>
      </c>
      <c r="C89" s="16">
        <f t="shared" si="5"/>
        <v>319.29399999999998</v>
      </c>
      <c r="D89" s="16">
        <f t="shared" si="6"/>
        <v>1.3629999999999995</v>
      </c>
      <c r="E89" s="43">
        <v>0.6</v>
      </c>
      <c r="F89" s="37">
        <f t="shared" si="7"/>
        <v>2.2716666666666661</v>
      </c>
      <c r="G89" s="37">
        <f t="shared" si="8"/>
        <v>0.26084566666666664</v>
      </c>
      <c r="H89" s="87">
        <f t="shared" si="9"/>
        <v>3.9495910326550585</v>
      </c>
      <c r="I89" s="87"/>
    </row>
    <row r="90" spans="1:9" ht="21.2" customHeight="1">
      <c r="A90" s="46">
        <v>4</v>
      </c>
      <c r="B90" s="43">
        <v>320.58699999999999</v>
      </c>
      <c r="C90" s="16">
        <f t="shared" si="5"/>
        <v>319.29399999999998</v>
      </c>
      <c r="D90" s="16">
        <f t="shared" si="6"/>
        <v>1.2930000000000064</v>
      </c>
      <c r="E90" s="70">
        <v>0.8</v>
      </c>
      <c r="F90" s="37">
        <f t="shared" si="7"/>
        <v>1.616250000000008</v>
      </c>
      <c r="G90" s="37">
        <f t="shared" si="8"/>
        <v>0.22165175000000048</v>
      </c>
      <c r="H90" s="87">
        <f t="shared" si="9"/>
        <v>4.3584266102468945</v>
      </c>
      <c r="I90" s="87"/>
    </row>
    <row r="91" spans="1:9" ht="21.2" customHeight="1">
      <c r="A91" s="46"/>
      <c r="B91" s="43"/>
      <c r="C91" s="16"/>
      <c r="D91" s="16"/>
      <c r="E91" s="43"/>
      <c r="F91" s="37"/>
      <c r="G91" s="65"/>
      <c r="H91" s="87"/>
      <c r="I91" s="87"/>
    </row>
    <row r="92" spans="1:9" ht="21.2" customHeight="1">
      <c r="A92" s="46"/>
      <c r="B92" s="57"/>
      <c r="C92" s="16"/>
      <c r="D92" s="16"/>
      <c r="E92" s="57"/>
      <c r="F92" s="37"/>
      <c r="G92" s="37"/>
      <c r="H92" s="87"/>
      <c r="I92" s="87"/>
    </row>
    <row r="93" spans="1:9" ht="21.2" customHeight="1">
      <c r="A93" s="46"/>
      <c r="B93" s="56"/>
      <c r="C93" s="16"/>
      <c r="D93" s="16"/>
      <c r="E93" s="56"/>
      <c r="F93" s="37"/>
      <c r="G93" s="37"/>
      <c r="H93" s="87"/>
      <c r="I93" s="87"/>
    </row>
    <row r="94" spans="1:9" ht="21.2" customHeight="1">
      <c r="A94" s="46"/>
      <c r="B94" s="56"/>
      <c r="C94" s="16"/>
      <c r="D94" s="16"/>
      <c r="E94" s="63"/>
      <c r="F94" s="37"/>
      <c r="G94" s="65"/>
      <c r="H94" s="87"/>
      <c r="I94" s="87"/>
    </row>
    <row r="95" spans="1:9" ht="21.2" customHeight="1">
      <c r="A95" s="46"/>
      <c r="B95" s="56"/>
      <c r="C95" s="16"/>
      <c r="D95" s="16"/>
      <c r="E95" s="63"/>
      <c r="F95" s="37"/>
      <c r="G95" s="37"/>
      <c r="H95" s="87"/>
      <c r="I95" s="87"/>
    </row>
    <row r="96" spans="1:9" ht="21.2" customHeight="1">
      <c r="A96" s="46"/>
      <c r="B96" s="56"/>
      <c r="C96" s="16"/>
      <c r="D96" s="16"/>
      <c r="E96" s="63"/>
      <c r="F96" s="37"/>
      <c r="G96" s="65"/>
      <c r="H96" s="87"/>
      <c r="I96" s="87"/>
    </row>
    <row r="97" spans="1:9" ht="21.2" customHeight="1">
      <c r="A97" s="46"/>
      <c r="B97" s="43"/>
      <c r="C97" s="16"/>
      <c r="D97" s="16"/>
      <c r="E97" s="57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7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7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15 ขวา</vt:lpstr>
      <vt:lpstr>'แม่แฝก-แม่งัด 15 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2014-03-28T07:34:24Z</dcterms:modified>
</cp:coreProperties>
</file>