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ปตร.ปากคลอง 4L-rmc" sheetId="4" r:id="rId1"/>
  </sheets>
  <definedNames>
    <definedName name="_xlnm.Print_Area" localSheetId="0">'ปตร.ปากคลอง 4L-rmc'!$A$1:$J$103</definedName>
  </definedNames>
  <calcPr calcId="124519"/>
</workbook>
</file>

<file path=xl/calcChain.xml><?xml version="1.0" encoding="utf-8"?>
<calcChain xmlns="http://schemas.openxmlformats.org/spreadsheetml/2006/main">
  <c r="H88" i="4"/>
  <c r="H89"/>
  <c r="H90"/>
  <c r="H87"/>
  <c r="I87" s="1"/>
  <c r="E88"/>
  <c r="E89"/>
  <c r="E90"/>
  <c r="E87"/>
  <c r="D88"/>
  <c r="G88"/>
  <c r="I88"/>
  <c r="D89"/>
  <c r="G89"/>
  <c r="I89"/>
  <c r="D90"/>
  <c r="G90"/>
  <c r="I90"/>
  <c r="D87"/>
  <c r="G87"/>
  <c r="F54"/>
  <c r="I54"/>
  <c r="F55"/>
  <c r="I55"/>
  <c r="F56"/>
  <c r="I56"/>
  <c r="F53"/>
  <c r="I53"/>
  <c r="D54"/>
  <c r="E54"/>
  <c r="D55"/>
  <c r="D56"/>
  <c r="D53"/>
  <c r="E53"/>
  <c r="J53"/>
  <c r="J54"/>
  <c r="E55"/>
  <c r="J55"/>
  <c r="E56"/>
  <c r="J56"/>
</calcChain>
</file>

<file path=xl/sharedStrings.xml><?xml version="1.0" encoding="utf-8"?>
<sst xmlns="http://schemas.openxmlformats.org/spreadsheetml/2006/main" count="95" uniqueCount="73">
  <si>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</si>
  <si>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</si>
  <si>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</si>
  <si>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</si>
  <si>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</si>
  <si>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</si>
  <si>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</si>
  <si>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</si>
  <si>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</si>
  <si>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</si>
  <si>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</si>
  <si>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</si>
  <si>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</si>
  <si>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</si>
  <si>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</si>
  <si>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</si>
  <si>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</si>
  <si>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</si>
  <si>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</si>
  <si>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</si>
  <si>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</si>
  <si>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</si>
  <si>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</si>
  <si>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</si>
  <si>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</si>
  <si>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</si>
  <si>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</si>
  <si>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</si>
  <si>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</si>
  <si>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</si>
  <si>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</si>
  <si>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</si>
  <si>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</si>
  <si>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สูง</t>
  </si>
  <si>
    <t>L = ความกว้างของช่องประตูระบาย (เมตร)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</si>
  <si>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</si>
  <si>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</si>
  <si>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</si>
  <si>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</si>
  <si>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</si>
  <si>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</si>
  <si>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</si>
  <si>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</si>
  <si>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</si>
  <si>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</si>
  <si>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</si>
  <si>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</si>
  <si>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</si>
  <si>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</si>
  <si>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การไหลแบบจม (Submerged flow)</t>
    </r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</si>
  <si>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สัมประสิทธิ์ปริมาณน้ำเมื่อการไหลเป็นแบบจม (Submerged Flow)</t>
    </r>
  </si>
  <si>
    <t>ด้านท้ายน้ำ</t>
  </si>
  <si>
    <t>Cs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</si>
  <si>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</si>
  <si>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</si>
  <si>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</si>
  <si>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>Hs/Go</t>
  </si>
  <si>
    <t xml:space="preserve">  - พิกัด   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</si>
  <si>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</si>
  <si>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</si>
  <si>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Hs = ระดับน้ำด้านท้ายประตู - ระดับธรณีประตู (เมตร)</t>
  </si>
  <si>
    <t>∆H = ระดับน้ำด้านหน้าประตู - ระดับด้านท้ายประตู (เมตร)</t>
  </si>
  <si>
    <t>∆H</t>
  </si>
  <si>
    <t>โครงการส่งน้ำและบำรุงรักษา แม่กวง</t>
  </si>
  <si>
    <t xml:space="preserve">ปตร.ปากคลอง 4L - RMC </t>
  </si>
  <si>
    <t>4 + 300</t>
  </si>
  <si>
    <t>ดอยสะเก็ด</t>
  </si>
  <si>
    <t>เชียงใหม่</t>
  </si>
  <si>
    <t>N  2091284</t>
  </si>
  <si>
    <t xml:space="preserve">E  508956 </t>
  </si>
  <si>
    <t>เมตร (รสม.)</t>
  </si>
  <si>
    <t>เส้นผ่านศูนย์กลางท่อ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</si>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</sst>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187" fontId="8" fillId="3" borderId="3" xfId="0" applyNumberFormat="1" applyFont="1" applyFill="1" applyBorder="1" applyAlignment="1">
      <alignment horizontal="center" vertical="center"/>
    </xf>
    <xf numFmtId="187" fontId="8" fillId="3" borderId="4" xfId="0" applyNumberFormat="1" applyFont="1" applyFill="1" applyBorder="1" applyAlignment="1">
      <alignment horizontal="center" vertical="center"/>
    </xf>
    <xf numFmtId="187" fontId="8" fillId="3" borderId="5" xfId="0" applyNumberFormat="1" applyFont="1" applyFill="1" applyBorder="1" applyAlignment="1">
      <alignment horizontal="center" vertical="center"/>
    </xf>
    <xf numFmtId="0" fontId="11" fillId="0" borderId="0" xfId="0" applyFont="1"/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0" fontId="8" fillId="0" borderId="5" xfId="0" applyFont="1" applyBorder="1"/>
    <xf numFmtId="2" fontId="8" fillId="0" borderId="5" xfId="0" applyNumberFormat="1" applyFont="1" applyBorder="1"/>
    <xf numFmtId="2" fontId="8" fillId="3" borderId="3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8" fillId="3" borderId="5" xfId="0" applyNumberFormat="1" applyFont="1" applyFill="1" applyBorder="1" applyAlignment="1">
      <alignment horizontal="center" vertical="center"/>
    </xf>
    <xf numFmtId="188" fontId="8" fillId="3" borderId="3" xfId="0" applyNumberFormat="1" applyFont="1" applyFill="1" applyBorder="1" applyAlignment="1">
      <alignment horizontal="center" vertical="center"/>
    </xf>
    <xf numFmtId="188" fontId="8" fillId="3" borderId="0" xfId="0" applyNumberFormat="1" applyFont="1" applyFill="1" applyBorder="1" applyAlignment="1">
      <alignment horizontal="center" vertical="center"/>
    </xf>
    <xf numFmtId="188" fontId="8" fillId="3" borderId="4" xfId="0" applyNumberFormat="1" applyFont="1" applyFill="1" applyBorder="1" applyAlignment="1">
      <alignment horizontal="center" vertical="center"/>
    </xf>
    <xf numFmtId="188" fontId="8" fillId="3" borderId="1" xfId="0" applyNumberFormat="1" applyFont="1" applyFill="1" applyBorder="1" applyAlignment="1">
      <alignment horizontal="center" vertical="center"/>
    </xf>
    <xf numFmtId="188" fontId="8" fillId="3" borderId="5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/>
    </xf>
    <xf numFmtId="187" fontId="8" fillId="4" borderId="3" xfId="0" applyNumberFormat="1" applyFont="1" applyFill="1" applyBorder="1" applyAlignment="1">
      <alignment horizontal="center" vertical="center"/>
    </xf>
    <xf numFmtId="187" fontId="8" fillId="4" borderId="4" xfId="0" applyNumberFormat="1" applyFont="1" applyFill="1" applyBorder="1" applyAlignment="1">
      <alignment horizontal="center" vertical="center"/>
    </xf>
    <xf numFmtId="187" fontId="8" fillId="4" borderId="5" xfId="0" applyNumberFormat="1" applyFont="1" applyFill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2" fontId="8" fillId="0" borderId="3" xfId="0" applyNumberFormat="1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/>
    </xf>
    <xf numFmtId="2" fontId="8" fillId="0" borderId="5" xfId="0" applyNumberFormat="1" applyFont="1" applyFill="1" applyBorder="1" applyAlignment="1">
      <alignment horizontal="center" vertical="center"/>
    </xf>
    <xf numFmtId="189" fontId="8" fillId="0" borderId="3" xfId="0" applyNumberFormat="1" applyFont="1" applyBorder="1" applyAlignment="1">
      <alignment horizontal="center" vertical="center"/>
    </xf>
    <xf numFmtId="189" fontId="8" fillId="0" borderId="4" xfId="0" applyNumberFormat="1" applyFont="1" applyBorder="1" applyAlignment="1">
      <alignment horizontal="center" vertical="center"/>
    </xf>
    <xf numFmtId="189" fontId="8" fillId="0" borderId="1" xfId="0" applyNumberFormat="1" applyFont="1" applyBorder="1" applyAlignment="1">
      <alignment horizontal="center" vertical="center"/>
    </xf>
    <xf numFmtId="189" fontId="8" fillId="0" borderId="5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89" fontId="9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2" borderId="6" xfId="0" applyFont="1" applyFill="1" applyBorder="1" applyAlignment="1">
      <alignment horizontal="center" vertical="center"/>
    </xf>
    <xf numFmtId="0" fontId="1" fillId="0" borderId="0" xfId="0" applyFont="1"/>
    <xf numFmtId="187" fontId="8" fillId="0" borderId="3" xfId="0" applyNumberFormat="1" applyFont="1" applyBorder="1" applyAlignment="1">
      <alignment horizontal="center" vertical="center"/>
    </xf>
    <xf numFmtId="187" fontId="8" fillId="0" borderId="0" xfId="0" applyNumberFormat="1" applyFont="1" applyBorder="1" applyAlignment="1">
      <alignment horizontal="center" vertical="center"/>
    </xf>
    <xf numFmtId="187" fontId="8" fillId="0" borderId="4" xfId="0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187" fontId="8" fillId="4" borderId="6" xfId="0" applyNumberFormat="1" applyFont="1" applyFill="1" applyBorder="1" applyAlignment="1">
      <alignment horizontal="center" vertical="center"/>
    </xf>
    <xf numFmtId="188" fontId="8" fillId="5" borderId="4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188" fontId="8" fillId="5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188" fontId="8" fillId="5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187" fontId="8" fillId="4" borderId="0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	ปตร.ปากคลอง 4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L - RMC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กม. 4+300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 ส่งน้ำและบำรุงรักษา แม่กวง</a:t>
            </a:r>
          </a:p>
        </c:rich>
      </c:tx>
      <c:layout>
        <c:manualLayout>
          <c:xMode val="edge"/>
          <c:yMode val="edge"/>
          <c:x val="0.13744424052256632"/>
          <c:y val="2.2191491991478903E-2"/>
        </c:manualLayout>
      </c:layout>
    </c:title>
    <c:plotArea>
      <c:layout>
        <c:manualLayout>
          <c:layoutTarget val="inner"/>
          <c:xMode val="edge"/>
          <c:yMode val="edge"/>
          <c:x val="0.10075187969924809"/>
          <c:y val="0.149584689859832"/>
          <c:w val="0.85563909774436098"/>
          <c:h val="0.670361017519988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33909303873911639"/>
                  <c:y val="-0.11104730831597885"/>
                </c:manualLayout>
              </c:layout>
              <c:numFmt formatCode="General" sourceLinked="0"/>
            </c:trendlineLbl>
          </c:trendline>
          <c:xVal>
            <c:numRef>
              <c:f>'ปตร.ปากคลอง 4L-rmc'!$I$53:$I$56</c:f>
              <c:numCache>
                <c:formatCode>0.000</c:formatCode>
                <c:ptCount val="4"/>
                <c:pt idx="0">
                  <c:v>2</c:v>
                </c:pt>
                <c:pt idx="1">
                  <c:v>1.4999999999999998</c:v>
                </c:pt>
                <c:pt idx="2">
                  <c:v>1.5</c:v>
                </c:pt>
                <c:pt idx="3">
                  <c:v>1.35</c:v>
                </c:pt>
              </c:numCache>
            </c:numRef>
          </c:xVal>
          <c:yVal>
            <c:numRef>
              <c:f>'ปตร.ปากคลอง 4L-rmc'!$J$53:$J$56</c:f>
              <c:numCache>
                <c:formatCode>0.000</c:formatCode>
                <c:ptCount val="4"/>
                <c:pt idx="0">
                  <c:v>0.21915272072322545</c:v>
                </c:pt>
                <c:pt idx="1">
                  <c:v>0.43254458117857075</c:v>
                </c:pt>
                <c:pt idx="2">
                  <c:v>0.5986152715352846</c:v>
                </c:pt>
                <c:pt idx="3">
                  <c:v>0.65530296262558207</c:v>
                </c:pt>
              </c:numCache>
            </c:numRef>
          </c:yVal>
        </c:ser>
        <c:axId val="60206080"/>
        <c:axId val="60220544"/>
      </c:scatterChart>
      <c:valAx>
        <c:axId val="60206080"/>
        <c:scaling>
          <c:logBase val="10"/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Hs/Go</a:t>
                </a:r>
              </a:p>
            </c:rich>
          </c:tx>
          <c:layout>
            <c:manualLayout>
              <c:xMode val="edge"/>
              <c:yMode val="edge"/>
              <c:x val="0.48351050855485178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220544"/>
        <c:crossesAt val="0.1"/>
        <c:crossBetween val="midCat"/>
      </c:valAx>
      <c:valAx>
        <c:axId val="60220544"/>
        <c:scaling>
          <c:logBase val="10"/>
          <c:orientation val="minMax"/>
          <c:max val="1"/>
          <c:min val="0.1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Cs</a:t>
                </a:r>
              </a:p>
            </c:rich>
          </c:tx>
          <c:layout/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206080"/>
        <c:crosses val="autoZero"/>
        <c:crossBetween val="midCat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38100</xdr:rowOff>
    </xdr:from>
    <xdr:to>
      <xdr:col>1</xdr:col>
      <xdr:colOff>409575</xdr:colOff>
      <xdr:row>2</xdr:row>
      <xdr:rowOff>123825</xdr:rowOff>
    </xdr:to>
    <xdr:pic>
      <xdr:nvPicPr>
        <xdr:cNvPr id="4209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38100"/>
          <a:ext cx="6477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361950</xdr:colOff>
      <xdr:row>15</xdr:row>
      <xdr:rowOff>9525</xdr:rowOff>
    </xdr:from>
    <xdr:to>
      <xdr:col>2</xdr:col>
      <xdr:colOff>504825</xdr:colOff>
      <xdr:row>15</xdr:row>
      <xdr:rowOff>190500</xdr:rowOff>
    </xdr:to>
    <xdr:cxnSp macro="">
      <xdr:nvCxnSpPr>
        <xdr:cNvPr id="3" name="ตัวเชื่อมต่อตรง 2"/>
        <xdr:cNvCxnSpPr/>
      </xdr:nvCxnSpPr>
      <xdr:spPr>
        <a:xfrm flipV="1">
          <a:off x="1333500" y="3962400"/>
          <a:ext cx="12382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69</xdr:row>
      <xdr:rowOff>66675</xdr:rowOff>
    </xdr:from>
    <xdr:to>
      <xdr:col>9</xdr:col>
      <xdr:colOff>466725</xdr:colOff>
      <xdr:row>80</xdr:row>
      <xdr:rowOff>152400</xdr:rowOff>
    </xdr:to>
    <xdr:graphicFrame macro="">
      <xdr:nvGraphicFramePr>
        <xdr:cNvPr id="4211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152400</xdr:colOff>
      <xdr:row>36</xdr:row>
      <xdr:rowOff>66675</xdr:rowOff>
    </xdr:from>
    <xdr:to>
      <xdr:col>1</xdr:col>
      <xdr:colOff>295275</xdr:colOff>
      <xdr:row>36</xdr:row>
      <xdr:rowOff>247650</xdr:rowOff>
    </xdr:to>
    <xdr:cxnSp macro="">
      <xdr:nvCxnSpPr>
        <xdr:cNvPr id="9" name="ตัวเชื่อมต่อตรง 8"/>
        <xdr:cNvCxnSpPr/>
      </xdr:nvCxnSpPr>
      <xdr:spPr>
        <a:xfrm flipV="1">
          <a:off x="400050" y="9515475"/>
          <a:ext cx="123825" cy="1619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37</xdr:row>
      <xdr:rowOff>66675</xdr:rowOff>
    </xdr:from>
    <xdr:to>
      <xdr:col>1</xdr:col>
      <xdr:colOff>266700</xdr:colOff>
      <xdr:row>37</xdr:row>
      <xdr:rowOff>247650</xdr:rowOff>
    </xdr:to>
    <xdr:cxnSp macro="">
      <xdr:nvCxnSpPr>
        <xdr:cNvPr id="10" name="ตัวเชื่อมต่อตรง 9"/>
        <xdr:cNvCxnSpPr/>
      </xdr:nvCxnSpPr>
      <xdr:spPr>
        <a:xfrm flipV="1">
          <a:off x="409575" y="99726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466725</xdr:colOff>
      <xdr:row>35</xdr:row>
      <xdr:rowOff>228600</xdr:rowOff>
    </xdr:from>
    <xdr:to>
      <xdr:col>9</xdr:col>
      <xdr:colOff>371475</xdr:colOff>
      <xdr:row>40</xdr:row>
      <xdr:rowOff>28575</xdr:rowOff>
    </xdr:to>
    <xdr:pic>
      <xdr:nvPicPr>
        <xdr:cNvPr id="4214" name="Picture 4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32840" t="32629" r="17258" b="39839"/>
        <a:stretch>
          <a:fillRect/>
        </a:stretch>
      </xdr:blipFill>
      <xdr:spPr bwMode="auto">
        <a:xfrm>
          <a:off x="3009900" y="9515475"/>
          <a:ext cx="3228975" cy="1209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25</xdr:row>
      <xdr:rowOff>76200</xdr:rowOff>
    </xdr:from>
    <xdr:to>
      <xdr:col>7</xdr:col>
      <xdr:colOff>473922</xdr:colOff>
      <xdr:row>34</xdr:row>
      <xdr:rowOff>195900</xdr:rowOff>
    </xdr:to>
    <xdr:pic>
      <xdr:nvPicPr>
        <xdr:cNvPr id="11" name="รูปภาพ 10" descr="SAM_2050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62125" y="6696075"/>
          <a:ext cx="336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57150</xdr:colOff>
      <xdr:row>11</xdr:row>
      <xdr:rowOff>19050</xdr:rowOff>
    </xdr:from>
    <xdr:to>
      <xdr:col>5</xdr:col>
      <xdr:colOff>200025</xdr:colOff>
      <xdr:row>11</xdr:row>
      <xdr:rowOff>200025</xdr:rowOff>
    </xdr:to>
    <xdr:cxnSp macro="">
      <xdr:nvCxnSpPr>
        <xdr:cNvPr id="12" name="ตัวเชื่อมต่อตรง 11"/>
        <xdr:cNvCxnSpPr/>
      </xdr:nvCxnSpPr>
      <xdr:spPr>
        <a:xfrm flipV="1">
          <a:off x="3019425" y="3000375"/>
          <a:ext cx="12382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3"/>
  <sheetViews>
    <sheetView tabSelected="1" view="pageBreakPreview" topLeftCell="A81" zoomScale="130" zoomScaleSheetLayoutView="130" workbookViewId="0">
      <selection activeCell="G90" sqref="G90"/>
    </sheetView>
  </sheetViews>
  <sheetFormatPr defaultRowHeight="24"/>
  <cols>
    <col min="1" max="1" width="3.75" style="1" customWidth="1"/>
    <col min="2" max="3" width="10.625" style="1" customWidth="1"/>
    <col min="4" max="5" width="8.375" style="1" customWidth="1"/>
    <col min="6" max="6" width="10.625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77" t="s">
        <v>0</v>
      </c>
      <c r="C1" s="77"/>
      <c r="D1" s="77"/>
      <c r="E1" s="77"/>
      <c r="F1" s="77"/>
      <c r="G1" s="77"/>
      <c r="H1" s="77"/>
      <c r="I1" s="77"/>
      <c r="J1" s="77"/>
    </row>
    <row r="2" spans="1:10" ht="22.5" customHeight="1">
      <c r="B2" s="78" t="s">
        <v>42</v>
      </c>
      <c r="C2" s="78"/>
      <c r="D2" s="78"/>
      <c r="E2" s="78"/>
      <c r="F2" s="78"/>
      <c r="G2" s="78"/>
      <c r="H2" s="78"/>
      <c r="I2" s="78"/>
      <c r="J2" s="78"/>
    </row>
    <row r="3" spans="1:10" ht="21" customHeight="1">
      <c r="B3" s="79" t="s">
        <v>1</v>
      </c>
      <c r="C3" s="79"/>
      <c r="D3" s="79"/>
      <c r="E3" s="79"/>
      <c r="F3" s="79"/>
      <c r="G3" s="79"/>
      <c r="H3" s="79"/>
      <c r="I3" s="79"/>
      <c r="J3" s="79"/>
    </row>
    <row r="4" spans="1:10" ht="18" customHeight="1"/>
    <row r="5" spans="1:10">
      <c r="A5" s="60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D7" s="1" t="s">
        <v>64</v>
      </c>
      <c r="G7" s="2" t="s">
        <v>5</v>
      </c>
    </row>
    <row r="8" spans="1:10" ht="21.2" customHeight="1">
      <c r="B8" s="2" t="s">
        <v>6</v>
      </c>
      <c r="D8" s="1" t="s">
        <v>63</v>
      </c>
      <c r="G8" s="2"/>
    </row>
    <row r="9" spans="1:10" ht="21.2" customHeight="1">
      <c r="B9" s="2" t="s">
        <v>7</v>
      </c>
      <c r="D9" s="1" t="s">
        <v>65</v>
      </c>
      <c r="G9" s="2" t="s">
        <v>8</v>
      </c>
    </row>
    <row r="10" spans="1:10" ht="21.2" customHeight="1">
      <c r="B10" s="2" t="s">
        <v>9</v>
      </c>
      <c r="D10" s="1" t="s">
        <v>66</v>
      </c>
      <c r="G10" s="2" t="s">
        <v>10</v>
      </c>
      <c r="H10" s="1" t="s">
        <v>67</v>
      </c>
    </row>
    <row r="11" spans="1:10" ht="21.2" customHeight="1">
      <c r="B11" s="2" t="s">
        <v>57</v>
      </c>
      <c r="D11" s="1" t="s">
        <v>68</v>
      </c>
      <c r="F11" s="1" t="s">
        <v>69</v>
      </c>
    </row>
    <row r="12" spans="1:10" ht="21.2" customHeight="1">
      <c r="B12" s="2" t="s">
        <v>44</v>
      </c>
      <c r="D12" s="1" t="s">
        <v>45</v>
      </c>
      <c r="F12" s="63" t="s">
        <v>72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58</v>
      </c>
      <c r="H16" s="3">
        <v>1</v>
      </c>
      <c r="I16" s="1" t="s">
        <v>21</v>
      </c>
    </row>
    <row r="17" spans="1:10" ht="21.2" customHeight="1">
      <c r="B17" s="2"/>
      <c r="D17" s="1" t="s">
        <v>23</v>
      </c>
      <c r="E17" s="5" t="s">
        <v>71</v>
      </c>
      <c r="G17" s="8"/>
      <c r="H17" s="10">
        <v>0.4</v>
      </c>
      <c r="I17" s="1" t="s">
        <v>22</v>
      </c>
    </row>
    <row r="18" spans="1:10" ht="21.2" customHeight="1">
      <c r="B18" s="2"/>
      <c r="E18" s="7" t="s">
        <v>33</v>
      </c>
      <c r="G18" s="6"/>
      <c r="H18" s="45" t="s">
        <v>47</v>
      </c>
      <c r="I18" s="1" t="s">
        <v>22</v>
      </c>
    </row>
    <row r="19" spans="1:10" ht="21.2" customHeight="1">
      <c r="B19" s="2" t="s">
        <v>24</v>
      </c>
      <c r="H19" s="61" t="s">
        <v>47</v>
      </c>
      <c r="I19" s="1" t="s">
        <v>26</v>
      </c>
    </row>
    <row r="20" spans="1:10" ht="21.2" customHeight="1">
      <c r="B20" s="2" t="s">
        <v>25</v>
      </c>
      <c r="H20" s="61" t="s">
        <v>47</v>
      </c>
      <c r="I20" s="1" t="s">
        <v>26</v>
      </c>
    </row>
    <row r="21" spans="1:10" ht="21.2" customHeight="1">
      <c r="B21" s="59" t="s">
        <v>12</v>
      </c>
      <c r="H21" s="10">
        <v>0</v>
      </c>
      <c r="I21" s="1" t="s">
        <v>70</v>
      </c>
    </row>
    <row r="22" spans="1:10" ht="21.2" customHeight="1">
      <c r="B22" s="2" t="s">
        <v>27</v>
      </c>
      <c r="H22" s="61" t="s">
        <v>47</v>
      </c>
      <c r="I22" s="1" t="s">
        <v>28</v>
      </c>
    </row>
    <row r="23" spans="1:10" ht="21.2" customHeight="1">
      <c r="B23" s="2" t="s">
        <v>46</v>
      </c>
      <c r="H23" s="3" t="s">
        <v>47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29</v>
      </c>
    </row>
    <row r="26" spans="1:10" ht="21.2" customHeight="1">
      <c r="A26" s="80"/>
      <c r="B26" s="80"/>
      <c r="C26" s="80"/>
      <c r="D26" s="80"/>
      <c r="E26" s="80"/>
      <c r="F26" s="80"/>
      <c r="G26" s="80"/>
      <c r="H26" s="80"/>
      <c r="I26" s="80"/>
      <c r="J26" s="80"/>
    </row>
    <row r="27" spans="1:10" ht="21.2" customHeight="1">
      <c r="A27" s="80"/>
      <c r="B27" s="80"/>
      <c r="C27" s="80"/>
      <c r="D27" s="80"/>
      <c r="E27" s="80"/>
      <c r="F27" s="80"/>
      <c r="G27" s="80"/>
      <c r="H27" s="80"/>
      <c r="I27" s="80"/>
      <c r="J27" s="80"/>
    </row>
    <row r="28" spans="1:10" ht="21.2" customHeight="1">
      <c r="A28" s="80"/>
      <c r="B28" s="80"/>
      <c r="C28" s="80"/>
      <c r="D28" s="80"/>
      <c r="E28" s="80"/>
      <c r="F28" s="80"/>
      <c r="G28" s="80"/>
      <c r="H28" s="80"/>
      <c r="I28" s="80"/>
      <c r="J28" s="80"/>
    </row>
    <row r="29" spans="1:10" ht="21.2" customHeight="1">
      <c r="A29" s="80"/>
      <c r="B29" s="80"/>
      <c r="C29" s="80"/>
      <c r="D29" s="80"/>
      <c r="E29" s="80"/>
      <c r="F29" s="80"/>
      <c r="G29" s="80"/>
      <c r="H29" s="80"/>
      <c r="I29" s="80"/>
      <c r="J29" s="80"/>
    </row>
    <row r="30" spans="1:10" ht="21.2" customHeight="1">
      <c r="A30" s="80"/>
      <c r="B30" s="80"/>
      <c r="C30" s="80"/>
      <c r="D30" s="80"/>
      <c r="E30" s="80"/>
      <c r="F30" s="80"/>
      <c r="G30" s="80"/>
      <c r="H30" s="80"/>
      <c r="I30" s="80"/>
      <c r="J30" s="80"/>
    </row>
    <row r="31" spans="1:10" ht="21.2" customHeight="1">
      <c r="A31" s="80"/>
      <c r="B31" s="80"/>
      <c r="C31" s="80"/>
      <c r="D31" s="80"/>
      <c r="E31" s="80"/>
      <c r="F31" s="80"/>
      <c r="G31" s="80"/>
      <c r="H31" s="80"/>
      <c r="I31" s="80"/>
      <c r="J31" s="80"/>
    </row>
    <row r="32" spans="1:10" ht="21.2" customHeight="1">
      <c r="A32" s="80"/>
      <c r="B32" s="80"/>
      <c r="C32" s="80"/>
      <c r="D32" s="80"/>
      <c r="E32" s="80"/>
      <c r="F32" s="80"/>
      <c r="G32" s="80"/>
      <c r="H32" s="80"/>
      <c r="I32" s="80"/>
      <c r="J32" s="80"/>
    </row>
    <row r="33" spans="1:10" ht="21.2" customHeight="1">
      <c r="A33" s="80"/>
      <c r="B33" s="80"/>
      <c r="C33" s="80"/>
      <c r="D33" s="80"/>
      <c r="E33" s="80"/>
      <c r="F33" s="80"/>
      <c r="G33" s="80"/>
      <c r="H33" s="80"/>
      <c r="I33" s="80"/>
      <c r="J33" s="80"/>
    </row>
    <row r="34" spans="1:10" ht="21.2" customHeight="1">
      <c r="A34" s="80"/>
      <c r="B34" s="80"/>
      <c r="C34" s="80"/>
      <c r="D34" s="80"/>
      <c r="E34" s="80"/>
      <c r="F34" s="80"/>
      <c r="G34" s="80"/>
      <c r="H34" s="80"/>
      <c r="I34" s="80"/>
      <c r="J34" s="80"/>
    </row>
    <row r="35" spans="1:10" ht="21.2" customHeight="1">
      <c r="A35" s="80"/>
      <c r="B35" s="80"/>
      <c r="C35" s="80"/>
      <c r="D35" s="80"/>
      <c r="E35" s="80"/>
      <c r="F35" s="80"/>
      <c r="G35" s="80"/>
      <c r="H35" s="80"/>
      <c r="I35" s="80"/>
      <c r="J35" s="80"/>
    </row>
    <row r="36" spans="1:10">
      <c r="A36" s="60">
        <v>2</v>
      </c>
      <c r="B36" s="2" t="s">
        <v>30</v>
      </c>
    </row>
    <row r="37" spans="1:10" ht="24.75">
      <c r="B37" s="1" t="s">
        <v>48</v>
      </c>
    </row>
    <row r="38" spans="1:10" ht="24.75">
      <c r="B38" s="1" t="s">
        <v>49</v>
      </c>
    </row>
    <row r="39" spans="1:10">
      <c r="B39" s="1" t="s">
        <v>31</v>
      </c>
    </row>
    <row r="40" spans="1:10" ht="14.1" customHeight="1"/>
    <row r="41" spans="1:10" ht="14.1" customHeight="1"/>
    <row r="42" spans="1:10" ht="21.2" customHeight="1">
      <c r="B42" s="1" t="s">
        <v>32</v>
      </c>
      <c r="C42" s="1" t="s">
        <v>36</v>
      </c>
    </row>
    <row r="43" spans="1:10" ht="21.2" customHeight="1">
      <c r="C43" s="1" t="s">
        <v>50</v>
      </c>
    </row>
    <row r="44" spans="1:10" ht="21.2" customHeight="1">
      <c r="C44" s="1" t="s">
        <v>34</v>
      </c>
    </row>
    <row r="45" spans="1:10" ht="21.2" customHeight="1">
      <c r="C45" s="1" t="s">
        <v>60</v>
      </c>
    </row>
    <row r="46" spans="1:10" ht="21.2" customHeight="1">
      <c r="C46" s="1" t="s">
        <v>61</v>
      </c>
    </row>
    <row r="47" spans="1:10" ht="21.2" customHeight="1">
      <c r="C47" s="1" t="s">
        <v>35</v>
      </c>
    </row>
    <row r="48" spans="1:10" ht="21.2" customHeight="1">
      <c r="C48" s="1" t="s">
        <v>59</v>
      </c>
    </row>
    <row r="49" spans="1:10" ht="11.25" customHeight="1" thickBot="1"/>
    <row r="50" spans="1:10" ht="19.7" customHeight="1">
      <c r="A50" s="70" t="s">
        <v>38</v>
      </c>
      <c r="B50" s="36" t="s">
        <v>13</v>
      </c>
      <c r="C50" s="36" t="s">
        <v>13</v>
      </c>
      <c r="D50" s="70" t="s">
        <v>62</v>
      </c>
      <c r="E50" s="36"/>
      <c r="F50" s="70" t="s">
        <v>53</v>
      </c>
      <c r="G50" s="62" t="s">
        <v>14</v>
      </c>
      <c r="H50" s="70" t="s">
        <v>17</v>
      </c>
      <c r="I50" s="70" t="s">
        <v>56</v>
      </c>
      <c r="J50" s="70" t="s">
        <v>52</v>
      </c>
    </row>
    <row r="51" spans="1:10" ht="19.7" customHeight="1">
      <c r="A51" s="71"/>
      <c r="B51" s="40" t="s">
        <v>15</v>
      </c>
      <c r="C51" s="40" t="s">
        <v>51</v>
      </c>
      <c r="D51" s="71"/>
      <c r="E51" s="37"/>
      <c r="F51" s="71"/>
      <c r="G51" s="40" t="s">
        <v>16</v>
      </c>
      <c r="H51" s="81"/>
      <c r="I51" s="71"/>
      <c r="J51" s="71"/>
    </row>
    <row r="52" spans="1:10" ht="19.7" customHeight="1" thickBot="1">
      <c r="A52" s="38"/>
      <c r="B52" s="9" t="s">
        <v>18</v>
      </c>
      <c r="C52" s="9" t="s">
        <v>18</v>
      </c>
      <c r="D52" s="38"/>
      <c r="E52" s="38"/>
      <c r="F52" s="38"/>
      <c r="G52" s="9" t="s">
        <v>19</v>
      </c>
      <c r="H52" s="9" t="s">
        <v>37</v>
      </c>
      <c r="I52" s="37"/>
      <c r="J52" s="38"/>
    </row>
    <row r="53" spans="1:10">
      <c r="A53" s="55">
        <v>1</v>
      </c>
      <c r="B53" s="35">
        <v>0.72</v>
      </c>
      <c r="C53" s="47">
        <v>0.2</v>
      </c>
      <c r="D53" s="20">
        <f>B53-C53</f>
        <v>0.52</v>
      </c>
      <c r="E53" s="23">
        <f>SQRT(2*9.81*D53)</f>
        <v>3.1941195970094798</v>
      </c>
      <c r="F53" s="23">
        <f>C53-$H$21</f>
        <v>0.2</v>
      </c>
      <c r="G53" s="35">
        <v>0.1</v>
      </c>
      <c r="H53" s="64">
        <v>5.6000000000000001E-2</v>
      </c>
      <c r="I53" s="11">
        <f>F53/G53</f>
        <v>2</v>
      </c>
      <c r="J53" s="11">
        <f>H53/(($H$16*$H$17)*F53*E53)</f>
        <v>0.21915272072322545</v>
      </c>
    </row>
    <row r="54" spans="1:10">
      <c r="A54" s="56">
        <v>2</v>
      </c>
      <c r="B54" s="34">
        <v>0.72</v>
      </c>
      <c r="C54" s="48">
        <v>0.3</v>
      </c>
      <c r="D54" s="21">
        <f>B54-C54</f>
        <v>0.42</v>
      </c>
      <c r="E54" s="24">
        <f>SQRT(2*9.81*D54)</f>
        <v>2.8706096913373647</v>
      </c>
      <c r="F54" s="25">
        <f>C54-$H$21</f>
        <v>0.3</v>
      </c>
      <c r="G54" s="28">
        <v>0.2</v>
      </c>
      <c r="H54" s="65">
        <v>0.14899999999999999</v>
      </c>
      <c r="I54" s="12">
        <f>F54/G54</f>
        <v>1.4999999999999998</v>
      </c>
      <c r="J54" s="12">
        <f>H54/(($H$16*$H$17)*F54*E54)</f>
        <v>0.43254458117857075</v>
      </c>
    </row>
    <row r="55" spans="1:10">
      <c r="A55" s="56">
        <v>3</v>
      </c>
      <c r="B55" s="34">
        <v>0.72</v>
      </c>
      <c r="C55" s="48">
        <v>0.45</v>
      </c>
      <c r="D55" s="21">
        <f>B55-C55</f>
        <v>0.26999999999999996</v>
      </c>
      <c r="E55" s="25">
        <f>SQRT(2*9.81*D55)</f>
        <v>2.3016081334579956</v>
      </c>
      <c r="F55" s="25">
        <f>C55-$H$21</f>
        <v>0.45</v>
      </c>
      <c r="G55" s="34">
        <v>0.3</v>
      </c>
      <c r="H55" s="66">
        <v>0.248</v>
      </c>
      <c r="I55" s="12">
        <f>F55/G55</f>
        <v>1.5</v>
      </c>
      <c r="J55" s="12">
        <f>H55/(($H$16*$H$17)*F55*E55)</f>
        <v>0.5986152715352846</v>
      </c>
    </row>
    <row r="56" spans="1:10">
      <c r="A56" s="56">
        <v>4</v>
      </c>
      <c r="B56" s="34">
        <v>0.72</v>
      </c>
      <c r="C56" s="48">
        <v>0.54</v>
      </c>
      <c r="D56" s="21">
        <f>B56-C56</f>
        <v>0.17999999999999994</v>
      </c>
      <c r="E56" s="26">
        <f>SQRT(2*9.81*D56)</f>
        <v>1.8792551716038988</v>
      </c>
      <c r="F56" s="25">
        <f>C56-$H$21</f>
        <v>0.54</v>
      </c>
      <c r="G56" s="10">
        <v>0.4</v>
      </c>
      <c r="H56" s="67">
        <v>0.26600000000000001</v>
      </c>
      <c r="I56" s="12">
        <f>F56/G56</f>
        <v>1.35</v>
      </c>
      <c r="J56" s="12">
        <f>H56/(($H$16*$H$17)*F56*E56)</f>
        <v>0.65530296262558207</v>
      </c>
    </row>
    <row r="57" spans="1:10">
      <c r="A57" s="56"/>
      <c r="B57" s="34"/>
      <c r="C57" s="48"/>
      <c r="D57" s="21"/>
      <c r="E57" s="25"/>
      <c r="F57" s="25"/>
      <c r="G57" s="34"/>
      <c r="H57" s="34"/>
      <c r="I57" s="12"/>
      <c r="J57" s="12"/>
    </row>
    <row r="58" spans="1:10">
      <c r="A58" s="57"/>
      <c r="B58" s="10"/>
      <c r="C58" s="49"/>
      <c r="D58" s="21"/>
      <c r="E58" s="26"/>
      <c r="F58" s="25"/>
      <c r="G58" s="10"/>
      <c r="H58" s="10"/>
      <c r="I58" s="12"/>
      <c r="J58" s="12"/>
    </row>
    <row r="59" spans="1:10">
      <c r="A59" s="56"/>
      <c r="B59" s="34"/>
      <c r="C59" s="48"/>
      <c r="D59" s="21"/>
      <c r="E59" s="25"/>
      <c r="F59" s="25"/>
      <c r="G59" s="34"/>
      <c r="H59" s="34"/>
      <c r="I59" s="12"/>
      <c r="J59" s="12"/>
    </row>
    <row r="60" spans="1:10">
      <c r="A60" s="56"/>
      <c r="B60" s="34"/>
      <c r="C60" s="48"/>
      <c r="D60" s="21"/>
      <c r="E60" s="25"/>
      <c r="F60" s="25"/>
      <c r="G60" s="29"/>
      <c r="H60" s="29"/>
      <c r="I60" s="12"/>
      <c r="J60" s="12"/>
    </row>
    <row r="61" spans="1:10">
      <c r="A61" s="56"/>
      <c r="B61" s="34"/>
      <c r="C61" s="48"/>
      <c r="D61" s="21"/>
      <c r="E61" s="25"/>
      <c r="F61" s="25"/>
      <c r="G61" s="29"/>
      <c r="H61" s="29"/>
      <c r="I61" s="12"/>
      <c r="J61" s="12"/>
    </row>
    <row r="62" spans="1:10">
      <c r="A62" s="56"/>
      <c r="B62" s="34"/>
      <c r="C62" s="48"/>
      <c r="D62" s="21"/>
      <c r="E62" s="25"/>
      <c r="F62" s="25"/>
      <c r="G62" s="29"/>
      <c r="H62" s="29"/>
      <c r="I62" s="12"/>
      <c r="J62" s="12"/>
    </row>
    <row r="63" spans="1:10">
      <c r="A63" s="56"/>
      <c r="B63" s="34"/>
      <c r="C63" s="48"/>
      <c r="D63" s="21"/>
      <c r="E63" s="25"/>
      <c r="F63" s="25"/>
      <c r="G63" s="29"/>
      <c r="H63" s="29"/>
      <c r="I63" s="12"/>
      <c r="J63" s="12"/>
    </row>
    <row r="64" spans="1:10">
      <c r="A64" s="56"/>
      <c r="B64" s="34"/>
      <c r="C64" s="48"/>
      <c r="D64" s="21"/>
      <c r="E64" s="25"/>
      <c r="F64" s="25"/>
      <c r="G64" s="29"/>
      <c r="H64" s="29"/>
      <c r="I64" s="12"/>
      <c r="J64" s="12"/>
    </row>
    <row r="65" spans="1:10">
      <c r="A65" s="56"/>
      <c r="B65" s="34"/>
      <c r="C65" s="48"/>
      <c r="D65" s="21"/>
      <c r="E65" s="25"/>
      <c r="F65" s="25"/>
      <c r="G65" s="29"/>
      <c r="H65" s="29"/>
      <c r="I65" s="12"/>
      <c r="J65" s="12"/>
    </row>
    <row r="66" spans="1:10">
      <c r="A66" s="56"/>
      <c r="B66" s="34"/>
      <c r="C66" s="48"/>
      <c r="D66" s="21"/>
      <c r="E66" s="25"/>
      <c r="F66" s="25"/>
      <c r="G66" s="29"/>
      <c r="H66" s="29"/>
      <c r="I66" s="12"/>
      <c r="J66" s="12"/>
    </row>
    <row r="67" spans="1:10" ht="24.75" thickBot="1">
      <c r="A67" s="58"/>
      <c r="B67" s="19"/>
      <c r="C67" s="50"/>
      <c r="D67" s="22"/>
      <c r="E67" s="27"/>
      <c r="F67" s="27"/>
      <c r="G67" s="18"/>
      <c r="H67" s="18"/>
      <c r="I67" s="13"/>
      <c r="J67" s="13"/>
    </row>
    <row r="70" spans="1:10">
      <c r="A70" s="72"/>
      <c r="B70" s="72"/>
      <c r="C70" s="72"/>
      <c r="D70" s="72"/>
      <c r="E70" s="72"/>
      <c r="F70" s="72"/>
      <c r="G70" s="72"/>
      <c r="H70" s="72"/>
      <c r="I70" s="72"/>
      <c r="J70" s="72"/>
    </row>
    <row r="71" spans="1:10">
      <c r="A71" s="72"/>
      <c r="B71" s="72"/>
      <c r="C71" s="72"/>
      <c r="D71" s="72"/>
      <c r="E71" s="72"/>
      <c r="F71" s="72"/>
      <c r="G71" s="72"/>
      <c r="H71" s="72"/>
      <c r="I71" s="72"/>
      <c r="J71" s="72"/>
    </row>
    <row r="72" spans="1:10">
      <c r="A72" s="72"/>
      <c r="B72" s="72"/>
      <c r="C72" s="72"/>
      <c r="D72" s="72"/>
      <c r="E72" s="72"/>
      <c r="F72" s="72"/>
      <c r="G72" s="72"/>
      <c r="H72" s="72"/>
      <c r="I72" s="72"/>
      <c r="J72" s="72"/>
    </row>
    <row r="73" spans="1:10">
      <c r="A73" s="72"/>
      <c r="B73" s="72"/>
      <c r="C73" s="72"/>
      <c r="D73" s="72"/>
      <c r="E73" s="72"/>
      <c r="F73" s="72"/>
      <c r="G73" s="72"/>
      <c r="H73" s="72"/>
      <c r="I73" s="72"/>
      <c r="J73" s="72"/>
    </row>
    <row r="74" spans="1:10">
      <c r="A74" s="72"/>
      <c r="B74" s="72"/>
      <c r="C74" s="72"/>
      <c r="D74" s="72"/>
      <c r="E74" s="72"/>
      <c r="F74" s="72"/>
      <c r="G74" s="72"/>
      <c r="H74" s="72"/>
      <c r="I74" s="72"/>
      <c r="J74" s="72"/>
    </row>
    <row r="75" spans="1:10">
      <c r="A75" s="72"/>
      <c r="B75" s="72"/>
      <c r="C75" s="72"/>
      <c r="D75" s="72"/>
      <c r="E75" s="72"/>
      <c r="F75" s="72"/>
      <c r="G75" s="72"/>
      <c r="H75" s="72"/>
      <c r="I75" s="72"/>
      <c r="J75" s="72"/>
    </row>
    <row r="76" spans="1:10">
      <c r="A76" s="72"/>
      <c r="B76" s="72"/>
      <c r="C76" s="72"/>
      <c r="D76" s="72"/>
      <c r="E76" s="72"/>
      <c r="F76" s="72"/>
      <c r="G76" s="72"/>
      <c r="H76" s="72"/>
      <c r="I76" s="72"/>
      <c r="J76" s="72"/>
    </row>
    <row r="77" spans="1:10">
      <c r="A77" s="72"/>
      <c r="B77" s="72"/>
      <c r="C77" s="72"/>
      <c r="D77" s="72"/>
      <c r="E77" s="72"/>
      <c r="F77" s="72"/>
      <c r="G77" s="72"/>
      <c r="H77" s="72"/>
      <c r="I77" s="72"/>
      <c r="J77" s="72"/>
    </row>
    <row r="78" spans="1:10">
      <c r="A78" s="72"/>
      <c r="B78" s="72"/>
      <c r="C78" s="72"/>
      <c r="D78" s="72"/>
      <c r="E78" s="72"/>
      <c r="F78" s="72"/>
      <c r="G78" s="72"/>
      <c r="H78" s="72"/>
      <c r="I78" s="72"/>
      <c r="J78" s="72"/>
    </row>
    <row r="79" spans="1:10">
      <c r="A79" s="72"/>
      <c r="B79" s="72"/>
      <c r="C79" s="72"/>
      <c r="D79" s="72"/>
      <c r="E79" s="72"/>
      <c r="F79" s="72"/>
      <c r="G79" s="72"/>
      <c r="H79" s="72"/>
      <c r="I79" s="72"/>
      <c r="J79" s="72"/>
    </row>
    <row r="80" spans="1:10">
      <c r="A80" s="72"/>
      <c r="B80" s="72"/>
      <c r="C80" s="72"/>
      <c r="D80" s="72"/>
      <c r="E80" s="72"/>
      <c r="F80" s="72"/>
      <c r="G80" s="72"/>
      <c r="H80" s="72"/>
      <c r="I80" s="72"/>
      <c r="J80" s="72"/>
    </row>
    <row r="81" spans="1:10">
      <c r="A81" s="72"/>
      <c r="B81" s="72"/>
      <c r="C81" s="72"/>
      <c r="D81" s="72"/>
      <c r="E81" s="72"/>
      <c r="F81" s="72"/>
      <c r="G81" s="72"/>
      <c r="H81" s="72"/>
      <c r="I81" s="72"/>
      <c r="J81" s="72"/>
    </row>
    <row r="82" spans="1:10">
      <c r="A82" s="60">
        <v>3</v>
      </c>
      <c r="B82" s="2" t="s">
        <v>39</v>
      </c>
    </row>
    <row r="83" spans="1:10" ht="11.25" customHeight="1" thickBot="1"/>
    <row r="84" spans="1:10" ht="19.7" customHeight="1">
      <c r="A84" s="70" t="s">
        <v>38</v>
      </c>
      <c r="B84" s="41" t="s">
        <v>13</v>
      </c>
      <c r="C84" s="36" t="s">
        <v>13</v>
      </c>
      <c r="D84" s="70" t="s">
        <v>53</v>
      </c>
      <c r="E84" s="70" t="s">
        <v>62</v>
      </c>
      <c r="F84" s="41" t="s">
        <v>14</v>
      </c>
      <c r="G84" s="70" t="s">
        <v>54</v>
      </c>
      <c r="H84" s="70" t="s">
        <v>55</v>
      </c>
      <c r="I84" s="70" t="s">
        <v>41</v>
      </c>
      <c r="J84" s="70"/>
    </row>
    <row r="85" spans="1:10" ht="19.7" customHeight="1">
      <c r="A85" s="71"/>
      <c r="B85" s="42" t="s">
        <v>15</v>
      </c>
      <c r="C85" s="40" t="s">
        <v>51</v>
      </c>
      <c r="D85" s="71"/>
      <c r="E85" s="71"/>
      <c r="F85" s="42" t="s">
        <v>16</v>
      </c>
      <c r="G85" s="71"/>
      <c r="H85" s="71"/>
      <c r="I85" s="71"/>
      <c r="J85" s="71"/>
    </row>
    <row r="86" spans="1:10" ht="19.7" customHeight="1" thickBot="1">
      <c r="A86" s="73"/>
      <c r="B86" s="43" t="s">
        <v>18</v>
      </c>
      <c r="C86" s="39" t="s">
        <v>18</v>
      </c>
      <c r="D86" s="73"/>
      <c r="E86" s="73"/>
      <c r="F86" s="51" t="s">
        <v>19</v>
      </c>
      <c r="G86" s="73"/>
      <c r="H86" s="73"/>
      <c r="I86" s="75" t="s">
        <v>37</v>
      </c>
      <c r="J86" s="75"/>
    </row>
    <row r="87" spans="1:10" ht="21.2" customHeight="1">
      <c r="A87" s="55">
        <v>1</v>
      </c>
      <c r="B87" s="44">
        <v>0.72</v>
      </c>
      <c r="C87" s="52">
        <v>0.2</v>
      </c>
      <c r="D87" s="15">
        <f>C87-$H$21</f>
        <v>0.2</v>
      </c>
      <c r="E87" s="15">
        <f>B87-C87</f>
        <v>0.52</v>
      </c>
      <c r="F87" s="44">
        <v>0.1</v>
      </c>
      <c r="G87" s="30">
        <f>D87/F87</f>
        <v>2</v>
      </c>
      <c r="H87" s="68">
        <f>(-0.642*G87)+1.496</f>
        <v>0.21199999999999997</v>
      </c>
      <c r="I87" s="76">
        <f>H87*($H$16*$H$17)*D87*(2*9.81*E87)^0.5</f>
        <v>5.4172268365280773E-2</v>
      </c>
      <c r="J87" s="76"/>
    </row>
    <row r="88" spans="1:10" ht="21.2" customHeight="1">
      <c r="A88" s="56">
        <v>2</v>
      </c>
      <c r="B88" s="45">
        <v>0.72</v>
      </c>
      <c r="C88" s="53">
        <v>0.3</v>
      </c>
      <c r="D88" s="16">
        <f>C88-$H$21</f>
        <v>0.3</v>
      </c>
      <c r="E88" s="16">
        <f>B88-C88</f>
        <v>0.42</v>
      </c>
      <c r="F88" s="28">
        <v>0.2</v>
      </c>
      <c r="G88" s="31">
        <f>D88/F88</f>
        <v>1.4999999999999998</v>
      </c>
      <c r="H88" s="31">
        <f t="shared" ref="H88:H90" si="0">(-0.642*G88)+1.496</f>
        <v>0.53300000000000014</v>
      </c>
      <c r="I88" s="69">
        <f>H88*($H$16*$H$17)*D88*(2*9.81*E88)^0.5</f>
        <v>0.18360419585793789</v>
      </c>
      <c r="J88" s="69"/>
    </row>
    <row r="89" spans="1:10" ht="21.2" customHeight="1">
      <c r="A89" s="56">
        <v>3</v>
      </c>
      <c r="B89" s="45">
        <v>0.72</v>
      </c>
      <c r="C89" s="53">
        <v>0.45</v>
      </c>
      <c r="D89" s="16">
        <f>C89-$H$21</f>
        <v>0.45</v>
      </c>
      <c r="E89" s="16">
        <f>B89-C89</f>
        <v>0.26999999999999996</v>
      </c>
      <c r="F89" s="45">
        <v>0.3</v>
      </c>
      <c r="G89" s="31">
        <f>D89/F89</f>
        <v>1.5</v>
      </c>
      <c r="H89" s="31">
        <f t="shared" si="0"/>
        <v>0.53299999999999992</v>
      </c>
      <c r="I89" s="69">
        <f>H89*($H$16*$H$17)*D89*(2*9.81*E89)^0.5</f>
        <v>0.22081628432396005</v>
      </c>
      <c r="J89" s="69"/>
    </row>
    <row r="90" spans="1:10" ht="21.2" customHeight="1">
      <c r="A90" s="56">
        <v>4</v>
      </c>
      <c r="B90" s="45">
        <v>0.72</v>
      </c>
      <c r="C90" s="53">
        <v>0.54</v>
      </c>
      <c r="D90" s="16">
        <f>C90-$H$21</f>
        <v>0.54</v>
      </c>
      <c r="E90" s="16">
        <f>B90-C90</f>
        <v>0.17999999999999994</v>
      </c>
      <c r="F90" s="10">
        <v>0.4</v>
      </c>
      <c r="G90" s="31">
        <f>D90/F90</f>
        <v>1.35</v>
      </c>
      <c r="H90" s="82">
        <f t="shared" si="0"/>
        <v>0.62929999999999997</v>
      </c>
      <c r="I90" s="69">
        <f>H90*($H$16*$H$17)*D90*(2*9.81*E90)^0.5</f>
        <v>0.25544490036991208</v>
      </c>
      <c r="J90" s="69"/>
    </row>
    <row r="91" spans="1:10" ht="21.2" customHeight="1">
      <c r="A91" s="56"/>
      <c r="B91" s="45"/>
      <c r="C91" s="53"/>
      <c r="D91" s="16"/>
      <c r="E91" s="16"/>
      <c r="F91" s="34"/>
      <c r="G91" s="31"/>
      <c r="H91" s="31"/>
      <c r="I91" s="69"/>
      <c r="J91" s="69"/>
    </row>
    <row r="92" spans="1:10" ht="21.2" customHeight="1">
      <c r="A92" s="56"/>
      <c r="B92" s="45"/>
      <c r="C92" s="53"/>
      <c r="D92" s="16"/>
      <c r="E92" s="16"/>
      <c r="F92" s="34"/>
      <c r="G92" s="31"/>
      <c r="H92" s="31"/>
      <c r="I92" s="69"/>
      <c r="J92" s="69"/>
    </row>
    <row r="93" spans="1:10" ht="21.2" customHeight="1">
      <c r="A93" s="56"/>
      <c r="B93" s="45"/>
      <c r="C93" s="53"/>
      <c r="D93" s="16"/>
      <c r="E93" s="16"/>
      <c r="F93" s="34"/>
      <c r="G93" s="31"/>
      <c r="H93" s="31"/>
      <c r="I93" s="69"/>
      <c r="J93" s="69"/>
    </row>
    <row r="94" spans="1:10" ht="21.2" customHeight="1">
      <c r="A94" s="56"/>
      <c r="B94" s="45"/>
      <c r="C94" s="53"/>
      <c r="D94" s="16"/>
      <c r="E94" s="16"/>
      <c r="F94" s="34"/>
      <c r="G94" s="31"/>
      <c r="H94" s="31"/>
      <c r="I94" s="69"/>
      <c r="J94" s="69"/>
    </row>
    <row r="95" spans="1:10" ht="21.2" customHeight="1">
      <c r="A95" s="56"/>
      <c r="B95" s="45"/>
      <c r="C95" s="53"/>
      <c r="D95" s="16"/>
      <c r="E95" s="16"/>
      <c r="F95" s="34"/>
      <c r="G95" s="31"/>
      <c r="H95" s="31"/>
      <c r="I95" s="69"/>
      <c r="J95" s="69"/>
    </row>
    <row r="96" spans="1:10" ht="21.2" customHeight="1">
      <c r="A96" s="56"/>
      <c r="B96" s="45"/>
      <c r="C96" s="53"/>
      <c r="D96" s="16"/>
      <c r="E96" s="16"/>
      <c r="F96" s="34"/>
      <c r="G96" s="31"/>
      <c r="H96" s="31"/>
      <c r="I96" s="69"/>
      <c r="J96" s="69"/>
    </row>
    <row r="97" spans="1:10" ht="21.2" customHeight="1">
      <c r="A97" s="56"/>
      <c r="B97" s="45"/>
      <c r="C97" s="53"/>
      <c r="D97" s="16"/>
      <c r="E97" s="16"/>
      <c r="F97" s="34"/>
      <c r="G97" s="31"/>
      <c r="H97" s="31"/>
      <c r="I97" s="69"/>
      <c r="J97" s="69"/>
    </row>
    <row r="98" spans="1:10" ht="21.2" customHeight="1">
      <c r="A98" s="56"/>
      <c r="B98" s="45"/>
      <c r="C98" s="53"/>
      <c r="D98" s="16"/>
      <c r="E98" s="16"/>
      <c r="F98" s="10"/>
      <c r="G98" s="31"/>
      <c r="H98" s="31"/>
      <c r="I98" s="69"/>
      <c r="J98" s="69"/>
    </row>
    <row r="99" spans="1:10" ht="21.2" customHeight="1">
      <c r="A99" s="56"/>
      <c r="B99" s="45"/>
      <c r="C99" s="53"/>
      <c r="D99" s="16"/>
      <c r="E99" s="16"/>
      <c r="F99" s="34"/>
      <c r="G99" s="31"/>
      <c r="H99" s="31"/>
      <c r="I99" s="69"/>
      <c r="J99" s="69"/>
    </row>
    <row r="100" spans="1:10" ht="21.2" customHeight="1">
      <c r="A100" s="56"/>
      <c r="B100" s="45"/>
      <c r="C100" s="49"/>
      <c r="D100" s="16"/>
      <c r="E100" s="16"/>
      <c r="F100" s="10"/>
      <c r="G100" s="31"/>
      <c r="H100" s="31"/>
      <c r="I100" s="69"/>
      <c r="J100" s="69"/>
    </row>
    <row r="101" spans="1:10" ht="21.2" customHeight="1" thickBot="1">
      <c r="A101" s="58"/>
      <c r="B101" s="46"/>
      <c r="C101" s="54"/>
      <c r="D101" s="17"/>
      <c r="E101" s="17"/>
      <c r="F101" s="33"/>
      <c r="G101" s="32"/>
      <c r="H101" s="32"/>
      <c r="I101" s="74"/>
      <c r="J101" s="74"/>
    </row>
    <row r="102" spans="1:10" ht="21.2" customHeight="1">
      <c r="A102" s="14" t="s">
        <v>43</v>
      </c>
    </row>
    <row r="103" spans="1:10" ht="21.2" customHeight="1">
      <c r="B103" s="14" t="s">
        <v>40</v>
      </c>
    </row>
  </sheetData>
  <mergeCells count="33">
    <mergeCell ref="B1:J1"/>
    <mergeCell ref="B2:J2"/>
    <mergeCell ref="B3:J3"/>
    <mergeCell ref="A26:J35"/>
    <mergeCell ref="A50:A51"/>
    <mergeCell ref="D50:D51"/>
    <mergeCell ref="H50:H51"/>
    <mergeCell ref="I50:I51"/>
    <mergeCell ref="J50:J51"/>
    <mergeCell ref="I101:J101"/>
    <mergeCell ref="I96:J96"/>
    <mergeCell ref="I97:J97"/>
    <mergeCell ref="I98:J98"/>
    <mergeCell ref="I93:J93"/>
    <mergeCell ref="I94:J94"/>
    <mergeCell ref="I95:J95"/>
    <mergeCell ref="F50:F51"/>
    <mergeCell ref="I90:J90"/>
    <mergeCell ref="I91:J91"/>
    <mergeCell ref="A70:J81"/>
    <mergeCell ref="D84:D86"/>
    <mergeCell ref="G84:G86"/>
    <mergeCell ref="H84:H86"/>
    <mergeCell ref="I84:J85"/>
    <mergeCell ref="I86:J86"/>
    <mergeCell ref="A84:A86"/>
    <mergeCell ref="E84:E86"/>
    <mergeCell ref="I87:J87"/>
    <mergeCell ref="I92:J92"/>
    <mergeCell ref="I88:J88"/>
    <mergeCell ref="I99:J99"/>
    <mergeCell ref="I100:J100"/>
    <mergeCell ref="I89:J89"/>
  </mergeCells>
  <pageMargins left="0.59055118110236227" right="0.59055118110236227" top="0.59055118110236227" bottom="0.59055118110236227" header="0" footer="0"/>
  <pageSetup paperSize="9" orientation="portrait" r:id="rId1"/>
  <rowBreaks count="2" manualBreakCount="2">
    <brk id="35" max="9" man="1"/>
    <brk id="69" max="9" man="1"/>
  </rowBreaks>
  <drawing r:id="rId2"/>
  <legacyDrawing r:id="rId3"/>
  <oleObjects>
    <oleObject progId="Equation.3" shapeId="4097" r:id="rId4"/>
    <oleObject progId="Equation.3" shapeId="4098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ปตร.ปากคลอง 4L-rmc</vt:lpstr>
      <vt:lpstr>'ปตร.ปากคลอง 4L-rmc'!Print_Area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2012-10-22T04:31:00Z</cp:lastPrinted>
  <dcterms:created xsi:type="dcterms:W3CDTF">2012-08-31T03:29:15Z</dcterms:created>
  <dcterms:modified xsi:type="dcterms:W3CDTF">2014-03-28T07:48:45Z</dcterms:modified>
</cp:coreProperties>
</file>