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ฝายสินธุกิจปรีชา" sheetId="2" r:id="rId1"/>
  </sheets>
  <definedNames>
    <definedName name="_xlnm.Print_Area" localSheetId="0">ฝายสินธุกิจปรีชา!$A$1:$I$103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92"/>
  <c r="G93"/>
  <c r="G94"/>
  <c r="G95"/>
  <c r="G96"/>
  <c r="G87"/>
  <c r="C94"/>
  <c r="D94" s="1"/>
  <c r="F94" s="1"/>
  <c r="H94" s="1"/>
  <c r="C95"/>
  <c r="D95" s="1"/>
  <c r="F95" s="1"/>
  <c r="H95" s="1"/>
  <c r="C96"/>
  <c r="D96" s="1"/>
  <c r="F96" s="1"/>
  <c r="H96" s="1"/>
  <c r="C93"/>
  <c r="D93" s="1"/>
  <c r="F93" s="1"/>
  <c r="H93" s="1"/>
  <c r="C92"/>
  <c r="D92" s="1"/>
  <c r="F92" s="1"/>
  <c r="H92" s="1"/>
  <c r="C91"/>
  <c r="D91" s="1"/>
  <c r="F91" s="1"/>
  <c r="H91" s="1"/>
  <c r="C90"/>
  <c r="D90" s="1"/>
  <c r="F90" s="1"/>
  <c r="H90" s="1"/>
  <c r="C89"/>
  <c r="D89" s="1"/>
  <c r="F89" s="1"/>
  <c r="H89" s="1"/>
  <c r="C88"/>
  <c r="D88" s="1"/>
  <c r="F88" s="1"/>
  <c r="H88" s="1"/>
  <c r="C87"/>
  <c r="D87" s="1"/>
  <c r="F87" s="1"/>
  <c r="H87" s="1"/>
  <c r="C62"/>
  <c r="D62" s="1"/>
  <c r="E62" s="1"/>
  <c r="I62" s="1"/>
  <c r="C61"/>
  <c r="D61" s="1"/>
  <c r="H61" s="1"/>
  <c r="C60"/>
  <c r="D60" s="1"/>
  <c r="E60" s="1"/>
  <c r="I60" s="1"/>
  <c r="C59"/>
  <c r="D59" s="1"/>
  <c r="C58"/>
  <c r="D58" s="1"/>
  <c r="H58" s="1"/>
  <c r="C57"/>
  <c r="D57" s="1"/>
  <c r="C56"/>
  <c r="D56" s="1"/>
  <c r="C55"/>
  <c r="D55" s="1"/>
  <c r="C54"/>
  <c r="D54" s="1"/>
  <c r="C53"/>
  <c r="D53" s="1"/>
  <c r="E59" l="1"/>
  <c r="I59" s="1"/>
  <c r="H59"/>
  <c r="H62"/>
  <c r="H56"/>
  <c r="E56"/>
  <c r="I56" s="1"/>
  <c r="E61"/>
  <c r="I61" s="1"/>
  <c r="E58"/>
  <c r="I58" s="1"/>
  <c r="E53"/>
  <c r="I53" s="1"/>
  <c r="H53"/>
  <c r="E55"/>
  <c r="I55" s="1"/>
  <c r="H55"/>
  <c r="E54"/>
  <c r="I54" s="1"/>
  <c r="H54"/>
  <c r="E57"/>
  <c r="I57" s="1"/>
  <c r="H57"/>
  <c r="H60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<sst xmlns="http://schemas.openxmlformats.org/spreadsheetml/2006/main" count="91" uniqueCount="70">
  <si>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</si>
  <si>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</si>
  <si>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</si>
  <si>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</si>
  <si>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</si>
  <si>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</si>
  <si>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</si>
  <si>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</si>
  <si>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</si>
  <si>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</si>
  <si>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</si>
  <si>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</si>
  <si>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</si>
  <si>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</si>
  <si>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</si>
  <si>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</si>
  <si>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</si>
  <si>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</si>
  <si>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</si>
  <si>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</si>
  <si>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</si>
  <si>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</si>
  <si>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</si>
  <si>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</si>
  <si>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</si>
  <si>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</si>
  <si>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</si>
  <si>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</si>
  <si>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</si>
  <si>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</si>
  <si>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</si>
  <si>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</si>
  <si>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</si>
  <si>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</si>
  <si>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</si>
  <si>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</si>
  <si>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</si>
  <si>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</si>
  <si>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</si>
  <si>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</si>
  <si>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</si>
  <si>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</si>
  <si>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</si>
  <si>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</si>
  <si>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</si>
  <si>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</si>
  <si>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</si>
  <si>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</si>
  <si>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</si>
  <si>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</si>
  <si>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</si>
  <si>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</si>
  <si>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</si>
  <si>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</si>
  <si>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</si>
  <si>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</si>
  <si>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</si>
  <si>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</si>
  <si>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</si>
  <si>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</si>
  <si>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</si>
  <si>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(งบประมาณเงินทุนหมุนเวียนเพื่อการชลประทาน ปี 2554)</t>
  </si>
  <si>
    <t>0+000</t>
  </si>
  <si>
    <t>เชียงใหม่</t>
  </si>
  <si>
    <t>เมตร (ร.ท.ก.)</t>
  </si>
  <si>
    <t>ปตร.เข้าคลองสายใหญ่ ฝายสินธุกิจปรีชา</t>
  </si>
  <si>
    <t>โครงการส่งน้ำและบำรุงรักษา แม่แฝก-แม่งัด</t>
  </si>
  <si>
    <t>สันทราย</t>
  </si>
  <si>
    <t>N  2112300</t>
  </si>
  <si>
    <t>E  495200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</si>
</sst>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5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/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0" xfId="0" applyFont="1"/>
    <xf numFmtId="0" fontId="7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ปตร.ฯฝั่งซ้าย ฝายสินธุกิจปรีชา</a:t>
            </a:r>
            <a:r>
              <a:rPr lang="th-TH" u="none"/>
              <a:t>  </a:t>
            </a:r>
            <a:r>
              <a:rPr lang="th-TH"/>
              <a:t>โครงการ</a:t>
            </a:r>
            <a:r>
              <a:rPr lang="th-TH" u="sng"/>
              <a:t>ส่งน้ำและบำรุงรักษาแม่แฝก - แม่งัด</a:t>
            </a:r>
          </a:p>
        </c:rich>
      </c:tx>
      <c:layout>
        <c:manualLayout>
          <c:xMode val="edge"/>
          <c:yMode val="edge"/>
          <c:x val="0.15513774518112008"/>
          <c:y val="2.9531549651324037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33146600059398634"/>
                  <c:y val="0.17550612539423865"/>
                </c:manualLayout>
              </c:layout>
              <c:numFmt formatCode="#,##0.0000" sourceLinked="0"/>
            </c:trendlineLbl>
          </c:trendline>
          <c:xVal>
            <c:numRef>
              <c:f>ฝายสินธุกิจปรีชา!$H$53:$H$62</c:f>
              <c:numCache>
                <c:formatCode>0.000</c:formatCode>
                <c:ptCount val="10"/>
                <c:pt idx="0">
                  <c:v>1.5849999999999795</c:v>
                </c:pt>
                <c:pt idx="1">
                  <c:v>1.589999999999975</c:v>
                </c:pt>
                <c:pt idx="2">
                  <c:v>1.2675000000000125</c:v>
                </c:pt>
                <c:pt idx="3">
                  <c:v>1.3000000000000114</c:v>
                </c:pt>
                <c:pt idx="4">
                  <c:v>1.3000000000000114</c:v>
                </c:pt>
                <c:pt idx="5">
                  <c:v>1.3000000000000114</c:v>
                </c:pt>
                <c:pt idx="6">
                  <c:v>1.328125</c:v>
                </c:pt>
                <c:pt idx="7">
                  <c:v>1.328125</c:v>
                </c:pt>
                <c:pt idx="8">
                  <c:v>1.4346153846153915</c:v>
                </c:pt>
                <c:pt idx="9">
                  <c:v>1.4346153846153915</c:v>
                </c:pt>
              </c:numCache>
            </c:numRef>
          </c:xVal>
          <c:yVal>
            <c:numRef>
              <c:f>ฝายสินธุกิจปรีชา!$I$53:$I$62</c:f>
              <c:numCache>
                <c:formatCode>0.000</c:formatCode>
                <c:ptCount val="10"/>
                <c:pt idx="0">
                  <c:v>0.19456539648118443</c:v>
                </c:pt>
                <c:pt idx="1">
                  <c:v>0.2433760863284597</c:v>
                </c:pt>
                <c:pt idx="2">
                  <c:v>0.10800067413224916</c:v>
                </c:pt>
                <c:pt idx="3">
                  <c:v>0.10112333290596089</c:v>
                </c:pt>
                <c:pt idx="4">
                  <c:v>0.10111166527784206</c:v>
                </c:pt>
                <c:pt idx="5">
                  <c:v>0.10020159028457275</c:v>
                </c:pt>
                <c:pt idx="6">
                  <c:v>0.13339906640470808</c:v>
                </c:pt>
                <c:pt idx="7">
                  <c:v>0.13512523645009492</c:v>
                </c:pt>
                <c:pt idx="8">
                  <c:v>0.16696769593975336</c:v>
                </c:pt>
                <c:pt idx="9">
                  <c:v>0.17228743339607197</c:v>
                </c:pt>
              </c:numCache>
            </c:numRef>
          </c:yVal>
        </c:ser>
        <c:axId val="76333056"/>
        <c:axId val="76334976"/>
      </c:scatterChart>
      <c:valAx>
        <c:axId val="763330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167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6334976"/>
        <c:crosses val="autoZero"/>
        <c:crossBetween val="midCat"/>
      </c:valAx>
      <c:valAx>
        <c:axId val="7633497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76333056"/>
        <c:crosses val="autoZero"/>
        <c:crossBetween val="midCat"/>
        <c:majorUnit val="0.1"/>
        <c:minorUnit val="5.000000000000001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33" l="0.70000000000000029" r="0.70000000000000029" t="0.75000000000000033" header="0.30000000000000016" footer="0.30000000000000016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408214</xdr:colOff>
      <xdr:row>25</xdr:row>
      <xdr:rowOff>68036</xdr:rowOff>
    </xdr:from>
    <xdr:to>
      <xdr:col>6</xdr:col>
      <xdr:colOff>732268</xdr:colOff>
      <xdr:row>34</xdr:row>
      <xdr:rowOff>199983</xdr:rowOff>
    </xdr:to>
    <xdr:pic>
      <xdr:nvPicPr>
        <xdr:cNvPr id="15" name="Picture 3" descr="PICT113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05643" y="6660697"/>
          <a:ext cx="336525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" zoomScale="140" zoomScalePageLayoutView="140" workbookViewId="0">
      <selection activeCell="F14" sqref="F14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7" t="s">
        <v>0</v>
      </c>
      <c r="C1" s="77"/>
      <c r="D1" s="77"/>
      <c r="E1" s="77"/>
      <c r="F1" s="77"/>
      <c r="G1" s="77"/>
      <c r="H1" s="77"/>
      <c r="I1" s="77"/>
    </row>
    <row r="2" spans="1:9" ht="22.5" customHeight="1">
      <c r="B2" s="78" t="s">
        <v>48</v>
      </c>
      <c r="C2" s="78"/>
      <c r="D2" s="78"/>
      <c r="E2" s="78"/>
      <c r="F2" s="78"/>
      <c r="G2" s="78"/>
      <c r="H2" s="78"/>
      <c r="I2" s="78"/>
    </row>
    <row r="3" spans="1:9" ht="21" customHeight="1">
      <c r="B3" s="79" t="s">
        <v>61</v>
      </c>
      <c r="C3" s="79"/>
      <c r="D3" s="79"/>
      <c r="E3" s="79"/>
      <c r="F3" s="79"/>
      <c r="G3" s="79"/>
      <c r="H3" s="79"/>
      <c r="I3" s="79"/>
    </row>
    <row r="4" spans="1:9" ht="18" customHeight="1"/>
    <row r="5" spans="1:9">
      <c r="A5" s="51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4" t="s">
        <v>65</v>
      </c>
      <c r="E7" s="54"/>
      <c r="F7" s="54"/>
      <c r="G7" s="54"/>
      <c r="H7" s="2" t="s">
        <v>4</v>
      </c>
    </row>
    <row r="8" spans="1:9" ht="21.2" customHeight="1">
      <c r="B8" s="2" t="s">
        <v>5</v>
      </c>
      <c r="D8" s="54" t="s">
        <v>66</v>
      </c>
      <c r="E8" s="54"/>
      <c r="F8" s="54"/>
      <c r="G8" s="82"/>
      <c r="H8" s="2"/>
    </row>
    <row r="9" spans="1:9" ht="21.2" customHeight="1">
      <c r="B9" s="2" t="s">
        <v>6</v>
      </c>
      <c r="D9" s="54" t="s">
        <v>62</v>
      </c>
      <c r="G9" s="2" t="s">
        <v>7</v>
      </c>
    </row>
    <row r="10" spans="1:9" ht="21.2" customHeight="1">
      <c r="B10" s="2" t="s">
        <v>8</v>
      </c>
      <c r="D10" s="54" t="s">
        <v>67</v>
      </c>
      <c r="G10" s="2" t="s">
        <v>9</v>
      </c>
      <c r="H10" s="1" t="s">
        <v>63</v>
      </c>
    </row>
    <row r="11" spans="1:9" ht="21.2" customHeight="1">
      <c r="B11" s="2" t="s">
        <v>57</v>
      </c>
      <c r="D11" s="83" t="s">
        <v>68</v>
      </c>
      <c r="E11" s="83"/>
      <c r="F11" s="83" t="s">
        <v>69</v>
      </c>
      <c r="G11" s="83"/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58</v>
      </c>
      <c r="G16" s="84">
        <v>2</v>
      </c>
      <c r="H16" s="1" t="s">
        <v>24</v>
      </c>
    </row>
    <row r="17" spans="1:9" ht="21.2" customHeight="1">
      <c r="B17" s="2"/>
      <c r="D17" s="1" t="s">
        <v>26</v>
      </c>
      <c r="E17" s="5" t="s">
        <v>35</v>
      </c>
      <c r="F17" s="8"/>
      <c r="G17" s="61">
        <v>3</v>
      </c>
      <c r="H17" s="1" t="s">
        <v>25</v>
      </c>
    </row>
    <row r="18" spans="1:9" ht="21.2" customHeight="1">
      <c r="B18" s="2"/>
      <c r="E18" s="7" t="s">
        <v>36</v>
      </c>
      <c r="F18" s="6"/>
      <c r="G18" s="53" t="s">
        <v>54</v>
      </c>
      <c r="H18" s="1" t="s">
        <v>25</v>
      </c>
    </row>
    <row r="19" spans="1:9" ht="21.2" customHeight="1">
      <c r="B19" s="2" t="s">
        <v>27</v>
      </c>
      <c r="G19" s="53" t="s">
        <v>54</v>
      </c>
      <c r="H19" s="1" t="s">
        <v>64</v>
      </c>
    </row>
    <row r="20" spans="1:9" ht="21.2" customHeight="1">
      <c r="B20" s="2" t="s">
        <v>28</v>
      </c>
      <c r="G20" s="53" t="s">
        <v>54</v>
      </c>
      <c r="H20" s="1" t="s">
        <v>64</v>
      </c>
    </row>
    <row r="21" spans="1:9" ht="21.2" customHeight="1">
      <c r="B21" s="50" t="s">
        <v>11</v>
      </c>
      <c r="G21" s="61">
        <v>331.31</v>
      </c>
      <c r="H21" s="1" t="s">
        <v>64</v>
      </c>
    </row>
    <row r="22" spans="1:9" ht="21.2" customHeight="1">
      <c r="B22" s="2" t="s">
        <v>29</v>
      </c>
      <c r="G22" s="53" t="s">
        <v>54</v>
      </c>
      <c r="H22" s="1" t="s">
        <v>30</v>
      </c>
    </row>
    <row r="23" spans="1:9" ht="21.2" customHeight="1">
      <c r="B23" s="2" t="s">
        <v>53</v>
      </c>
      <c r="G23" s="53" t="s">
        <v>54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9" ht="21.2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spans="1:9" ht="21.2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spans="1:9" ht="21.2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1.2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spans="1:9" ht="21.2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spans="1:9" ht="21.2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spans="1:9" ht="21.2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spans="1:9" ht="21.2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spans="1:9" ht="21.2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spans="1:9">
      <c r="A36" s="51">
        <v>2</v>
      </c>
      <c r="B36" s="2" t="s">
        <v>32</v>
      </c>
    </row>
    <row r="37" spans="1:9" ht="24.75">
      <c r="B37" s="1" t="s">
        <v>55</v>
      </c>
    </row>
    <row r="38" spans="1:9" ht="24.75">
      <c r="B38" s="1" t="s">
        <v>56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59</v>
      </c>
    </row>
    <row r="46" spans="1:9" ht="21.2" customHeight="1">
      <c r="C46" s="1" t="s">
        <v>60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73" t="s">
        <v>42</v>
      </c>
      <c r="B50" s="33" t="s">
        <v>12</v>
      </c>
      <c r="C50" s="33" t="s">
        <v>44</v>
      </c>
      <c r="D50" s="73" t="s">
        <v>16</v>
      </c>
      <c r="E50" s="33"/>
      <c r="F50" s="33" t="s">
        <v>13</v>
      </c>
      <c r="G50" s="73" t="s">
        <v>18</v>
      </c>
      <c r="H50" s="73" t="s">
        <v>20</v>
      </c>
      <c r="I50" s="73" t="s">
        <v>19</v>
      </c>
    </row>
    <row r="51" spans="1:9" ht="19.7" customHeight="1">
      <c r="A51" s="74"/>
      <c r="B51" s="37" t="s">
        <v>14</v>
      </c>
      <c r="C51" s="37" t="s">
        <v>15</v>
      </c>
      <c r="D51" s="74"/>
      <c r="E51" s="34"/>
      <c r="F51" s="37" t="s">
        <v>17</v>
      </c>
      <c r="G51" s="81"/>
      <c r="H51" s="74"/>
      <c r="I51" s="74"/>
    </row>
    <row r="52" spans="1:9" ht="19.7" customHeight="1" thickBot="1">
      <c r="A52" s="35"/>
      <c r="B52" s="9" t="s">
        <v>21</v>
      </c>
      <c r="C52" s="9" t="s">
        <v>21</v>
      </c>
      <c r="D52" s="35"/>
      <c r="E52" s="35"/>
      <c r="F52" s="9" t="s">
        <v>22</v>
      </c>
      <c r="G52" s="9" t="s">
        <v>41</v>
      </c>
      <c r="H52" s="34"/>
      <c r="I52" s="35"/>
    </row>
    <row r="53" spans="1:9">
      <c r="A53" s="10">
        <v>1</v>
      </c>
      <c r="B53" s="59">
        <v>332.89499999999998</v>
      </c>
      <c r="C53" s="23">
        <f t="shared" ref="C53:C62" si="0">$G$21</f>
        <v>331.31</v>
      </c>
      <c r="D53" s="23">
        <f>$B53-$C53</f>
        <v>1.5849999999999795</v>
      </c>
      <c r="E53" s="27">
        <f>SQRT(2*9.81*D53)</f>
        <v>5.5765311798643786</v>
      </c>
      <c r="F53" s="59">
        <v>1</v>
      </c>
      <c r="G53" s="63">
        <v>6.51</v>
      </c>
      <c r="H53" s="12">
        <f>D53/F53</f>
        <v>1.5849999999999795</v>
      </c>
      <c r="I53" s="12">
        <f>G53/(($G$16*$G$17)*F53*E53)</f>
        <v>0.19456539648118443</v>
      </c>
    </row>
    <row r="54" spans="1:9">
      <c r="A54" s="19">
        <v>2</v>
      </c>
      <c r="B54" s="60">
        <v>332.9</v>
      </c>
      <c r="C54" s="24">
        <f t="shared" si="0"/>
        <v>331.31</v>
      </c>
      <c r="D54" s="24">
        <f t="shared" ref="D54:D62" si="1">$B54-$C54</f>
        <v>1.589999999999975</v>
      </c>
      <c r="E54" s="28">
        <f t="shared" ref="E54:E62" si="2">SQRT(2*9.81*D54)</f>
        <v>5.5853200445453002</v>
      </c>
      <c r="F54" s="62">
        <v>1</v>
      </c>
      <c r="G54" s="64">
        <v>8.1560000000000006</v>
      </c>
      <c r="H54" s="13">
        <f t="shared" ref="H54:H62" si="3">D54/F54</f>
        <v>1.589999999999975</v>
      </c>
      <c r="I54" s="13">
        <f t="shared" ref="I54:I62" si="4">G54/(($G$16*$G$17)*F54*E54)</f>
        <v>0.2433760863284597</v>
      </c>
    </row>
    <row r="55" spans="1:9">
      <c r="A55" s="19">
        <v>3</v>
      </c>
      <c r="B55" s="60">
        <v>333.84500000000003</v>
      </c>
      <c r="C55" s="24">
        <f t="shared" si="0"/>
        <v>331.31</v>
      </c>
      <c r="D55" s="24">
        <f t="shared" si="1"/>
        <v>2.535000000000025</v>
      </c>
      <c r="E55" s="29">
        <f t="shared" si="2"/>
        <v>7.052425114809834</v>
      </c>
      <c r="F55" s="60">
        <v>2</v>
      </c>
      <c r="G55" s="65">
        <v>9.14</v>
      </c>
      <c r="H55" s="13">
        <f t="shared" si="3"/>
        <v>1.2675000000000125</v>
      </c>
      <c r="I55" s="13">
        <f t="shared" si="4"/>
        <v>0.10800067413224916</v>
      </c>
    </row>
    <row r="56" spans="1:9">
      <c r="A56" s="19">
        <v>4</v>
      </c>
      <c r="B56" s="60">
        <v>333.91</v>
      </c>
      <c r="C56" s="24">
        <f t="shared" si="0"/>
        <v>331.31</v>
      </c>
      <c r="D56" s="24">
        <f t="shared" si="1"/>
        <v>2.6000000000000227</v>
      </c>
      <c r="E56" s="30">
        <f t="shared" si="2"/>
        <v>7.1422685471774612</v>
      </c>
      <c r="F56" s="61">
        <v>2</v>
      </c>
      <c r="G56" s="66">
        <v>8.6669999999999998</v>
      </c>
      <c r="H56" s="13">
        <f t="shared" si="3"/>
        <v>1.3000000000000114</v>
      </c>
      <c r="I56" s="13">
        <f t="shared" si="4"/>
        <v>0.10112333290596089</v>
      </c>
    </row>
    <row r="57" spans="1:9">
      <c r="A57" s="19">
        <v>5</v>
      </c>
      <c r="B57" s="60">
        <v>333.91</v>
      </c>
      <c r="C57" s="24">
        <f t="shared" si="0"/>
        <v>331.31</v>
      </c>
      <c r="D57" s="24">
        <f t="shared" si="1"/>
        <v>2.6000000000000227</v>
      </c>
      <c r="E57" s="29">
        <f t="shared" si="2"/>
        <v>7.1422685471774612</v>
      </c>
      <c r="F57" s="60">
        <v>2</v>
      </c>
      <c r="G57" s="65">
        <v>8.6660000000000004</v>
      </c>
      <c r="H57" s="13">
        <f t="shared" si="3"/>
        <v>1.3000000000000114</v>
      </c>
      <c r="I57" s="13">
        <f t="shared" si="4"/>
        <v>0.10111166527784206</v>
      </c>
    </row>
    <row r="58" spans="1:9">
      <c r="A58" s="3">
        <v>6</v>
      </c>
      <c r="B58" s="61">
        <v>333.91</v>
      </c>
      <c r="C58" s="25">
        <f t="shared" si="0"/>
        <v>331.31</v>
      </c>
      <c r="D58" s="25">
        <f t="shared" si="1"/>
        <v>2.6000000000000227</v>
      </c>
      <c r="E58" s="30">
        <f t="shared" si="2"/>
        <v>7.1422685471774612</v>
      </c>
      <c r="F58" s="61">
        <v>2</v>
      </c>
      <c r="G58" s="66">
        <v>8.5879999999999992</v>
      </c>
      <c r="H58" s="13">
        <f t="shared" si="3"/>
        <v>1.3000000000000114</v>
      </c>
      <c r="I58" s="13">
        <f t="shared" si="4"/>
        <v>0.10020159028457275</v>
      </c>
    </row>
    <row r="59" spans="1:9">
      <c r="A59" s="19">
        <v>7</v>
      </c>
      <c r="B59" s="60">
        <v>333.435</v>
      </c>
      <c r="C59" s="24">
        <f t="shared" si="0"/>
        <v>331.31</v>
      </c>
      <c r="D59" s="24">
        <f t="shared" si="1"/>
        <v>2.125</v>
      </c>
      <c r="E59" s="29">
        <f t="shared" si="2"/>
        <v>6.4569729750092657</v>
      </c>
      <c r="F59" s="60">
        <v>1.6</v>
      </c>
      <c r="G59" s="65">
        <v>8.2690000000000001</v>
      </c>
      <c r="H59" s="13">
        <f t="shared" si="3"/>
        <v>1.328125</v>
      </c>
      <c r="I59" s="13">
        <f t="shared" si="4"/>
        <v>0.13339906640470808</v>
      </c>
    </row>
    <row r="60" spans="1:9">
      <c r="A60" s="19">
        <v>8</v>
      </c>
      <c r="B60" s="60">
        <v>333.435</v>
      </c>
      <c r="C60" s="24">
        <f t="shared" si="0"/>
        <v>331.31</v>
      </c>
      <c r="D60" s="24">
        <f t="shared" si="1"/>
        <v>2.125</v>
      </c>
      <c r="E60" s="29">
        <f t="shared" si="2"/>
        <v>6.4569729750092657</v>
      </c>
      <c r="F60" s="85">
        <v>1.6</v>
      </c>
      <c r="G60" s="86">
        <v>8.3759999999999994</v>
      </c>
      <c r="H60" s="13">
        <f t="shared" si="3"/>
        <v>1.328125</v>
      </c>
      <c r="I60" s="13">
        <f t="shared" si="4"/>
        <v>0.13512523645009492</v>
      </c>
    </row>
    <row r="61" spans="1:9">
      <c r="A61" s="19">
        <v>9</v>
      </c>
      <c r="B61" s="60">
        <v>333.17500000000001</v>
      </c>
      <c r="C61" s="24">
        <f t="shared" si="0"/>
        <v>331.31</v>
      </c>
      <c r="D61" s="24">
        <f t="shared" si="1"/>
        <v>1.8650000000000091</v>
      </c>
      <c r="E61" s="29">
        <f t="shared" si="2"/>
        <v>6.0490743093468593</v>
      </c>
      <c r="F61" s="85">
        <v>1.3</v>
      </c>
      <c r="G61" s="86">
        <v>7.8780000000000001</v>
      </c>
      <c r="H61" s="13">
        <f t="shared" si="3"/>
        <v>1.4346153846153915</v>
      </c>
      <c r="I61" s="13">
        <f t="shared" si="4"/>
        <v>0.16696769593975336</v>
      </c>
    </row>
    <row r="62" spans="1:9">
      <c r="A62" s="19">
        <v>10</v>
      </c>
      <c r="B62" s="60">
        <v>333.17500000000001</v>
      </c>
      <c r="C62" s="24">
        <f t="shared" si="0"/>
        <v>331.31</v>
      </c>
      <c r="D62" s="24">
        <f t="shared" si="1"/>
        <v>1.8650000000000091</v>
      </c>
      <c r="E62" s="29">
        <f t="shared" si="2"/>
        <v>6.0490743093468593</v>
      </c>
      <c r="F62" s="85">
        <v>1.3</v>
      </c>
      <c r="G62" s="86">
        <v>8.1289999999999996</v>
      </c>
      <c r="H62" s="13">
        <f t="shared" si="3"/>
        <v>1.4346153846153915</v>
      </c>
      <c r="I62" s="13">
        <f t="shared" si="4"/>
        <v>0.17228743339607197</v>
      </c>
    </row>
    <row r="63" spans="1:9">
      <c r="A63" s="19"/>
      <c r="B63" s="32"/>
      <c r="C63" s="55"/>
      <c r="D63" s="55"/>
      <c r="E63" s="56"/>
      <c r="F63" s="61"/>
      <c r="G63" s="66"/>
      <c r="H63" s="57"/>
      <c r="I63" s="57"/>
    </row>
    <row r="64" spans="1:9">
      <c r="A64" s="19"/>
      <c r="B64" s="11"/>
      <c r="C64" s="24"/>
      <c r="D64" s="24"/>
      <c r="E64" s="29"/>
      <c r="F64" s="58"/>
      <c r="G64" s="58"/>
      <c r="H64" s="13"/>
      <c r="I64" s="13"/>
    </row>
    <row r="65" spans="1:9">
      <c r="A65" s="19"/>
      <c r="B65" s="11"/>
      <c r="C65" s="24"/>
      <c r="D65" s="24"/>
      <c r="E65" s="29"/>
      <c r="F65" s="58"/>
      <c r="G65" s="58"/>
      <c r="H65" s="13"/>
      <c r="I65" s="13"/>
    </row>
    <row r="66" spans="1:9">
      <c r="A66" s="19"/>
      <c r="B66" s="11"/>
      <c r="C66" s="24"/>
      <c r="D66" s="24"/>
      <c r="E66" s="29"/>
      <c r="F66" s="58"/>
      <c r="G66" s="58"/>
      <c r="H66" s="13"/>
      <c r="I66" s="13"/>
    </row>
    <row r="67" spans="1:9" ht="24.75" thickBot="1">
      <c r="A67" s="20"/>
      <c r="B67" s="22"/>
      <c r="C67" s="26"/>
      <c r="D67" s="26"/>
      <c r="E67" s="31"/>
      <c r="F67" s="21"/>
      <c r="G67" s="21"/>
      <c r="H67" s="14"/>
      <c r="I67" s="14"/>
    </row>
    <row r="68" spans="1:9">
      <c r="A68" s="6"/>
      <c r="B68" s="6"/>
      <c r="C68" s="6"/>
      <c r="D68" s="6"/>
      <c r="E68" s="6"/>
      <c r="F68" s="6"/>
      <c r="G68" s="6"/>
      <c r="H68" s="6"/>
      <c r="I68" s="6"/>
    </row>
    <row r="70" spans="1:9">
      <c r="A70" s="72"/>
      <c r="B70" s="72"/>
      <c r="C70" s="72"/>
      <c r="D70" s="72"/>
      <c r="E70" s="72"/>
      <c r="F70" s="72"/>
      <c r="G70" s="72"/>
      <c r="H70" s="72"/>
      <c r="I70" s="72"/>
    </row>
    <row r="71" spans="1:9">
      <c r="A71" s="72"/>
      <c r="B71" s="72"/>
      <c r="C71" s="72"/>
      <c r="D71" s="72"/>
      <c r="E71" s="72"/>
      <c r="F71" s="72"/>
      <c r="G71" s="72"/>
      <c r="H71" s="72"/>
      <c r="I71" s="72"/>
    </row>
    <row r="72" spans="1:9">
      <c r="A72" s="72"/>
      <c r="B72" s="72"/>
      <c r="C72" s="72"/>
      <c r="D72" s="72"/>
      <c r="E72" s="72"/>
      <c r="F72" s="72"/>
      <c r="G72" s="72"/>
      <c r="H72" s="72"/>
      <c r="I72" s="72"/>
    </row>
    <row r="73" spans="1:9">
      <c r="A73" s="72"/>
      <c r="B73" s="72"/>
      <c r="C73" s="72"/>
      <c r="D73" s="72"/>
      <c r="E73" s="72"/>
      <c r="F73" s="72"/>
      <c r="G73" s="72"/>
      <c r="H73" s="72"/>
      <c r="I73" s="72"/>
    </row>
    <row r="74" spans="1:9">
      <c r="A74" s="72"/>
      <c r="B74" s="72"/>
      <c r="C74" s="72"/>
      <c r="D74" s="72"/>
      <c r="E74" s="72"/>
      <c r="F74" s="72"/>
      <c r="G74" s="72"/>
      <c r="H74" s="72"/>
      <c r="I74" s="72"/>
    </row>
    <row r="75" spans="1:9">
      <c r="A75" s="72"/>
      <c r="B75" s="72"/>
      <c r="C75" s="72"/>
      <c r="D75" s="72"/>
      <c r="E75" s="72"/>
      <c r="F75" s="72"/>
      <c r="G75" s="72"/>
      <c r="H75" s="72"/>
      <c r="I75" s="72"/>
    </row>
    <row r="76" spans="1:9">
      <c r="A76" s="72"/>
      <c r="B76" s="72"/>
      <c r="C76" s="72"/>
      <c r="D76" s="72"/>
      <c r="E76" s="72"/>
      <c r="F76" s="72"/>
      <c r="G76" s="72"/>
      <c r="H76" s="72"/>
      <c r="I76" s="72"/>
    </row>
    <row r="77" spans="1:9">
      <c r="A77" s="72"/>
      <c r="B77" s="72"/>
      <c r="C77" s="72"/>
      <c r="D77" s="72"/>
      <c r="E77" s="72"/>
      <c r="F77" s="72"/>
      <c r="G77" s="72"/>
      <c r="H77" s="72"/>
      <c r="I77" s="72"/>
    </row>
    <row r="78" spans="1:9">
      <c r="A78" s="72"/>
      <c r="B78" s="72"/>
      <c r="C78" s="72"/>
      <c r="D78" s="72"/>
      <c r="E78" s="72"/>
      <c r="F78" s="72"/>
      <c r="G78" s="72"/>
      <c r="H78" s="72"/>
      <c r="I78" s="72"/>
    </row>
    <row r="79" spans="1:9">
      <c r="A79" s="72"/>
      <c r="B79" s="72"/>
      <c r="C79" s="72"/>
      <c r="D79" s="72"/>
      <c r="E79" s="72"/>
      <c r="F79" s="72"/>
      <c r="G79" s="72"/>
      <c r="H79" s="72"/>
      <c r="I79" s="72"/>
    </row>
    <row r="80" spans="1:9">
      <c r="A80" s="72"/>
      <c r="B80" s="72"/>
      <c r="C80" s="72"/>
      <c r="D80" s="72"/>
      <c r="E80" s="72"/>
      <c r="F80" s="72"/>
      <c r="G80" s="72"/>
      <c r="H80" s="72"/>
      <c r="I80" s="72"/>
    </row>
    <row r="81" spans="1:9">
      <c r="A81" s="72"/>
      <c r="B81" s="72"/>
      <c r="C81" s="72"/>
      <c r="D81" s="72"/>
      <c r="E81" s="72"/>
      <c r="F81" s="72"/>
      <c r="G81" s="72"/>
      <c r="H81" s="72"/>
      <c r="I81" s="72"/>
    </row>
    <row r="82" spans="1:9">
      <c r="A82" s="51">
        <v>3</v>
      </c>
      <c r="B82" s="2" t="s">
        <v>43</v>
      </c>
    </row>
    <row r="83" spans="1:9" ht="11.25" customHeight="1" thickBot="1"/>
    <row r="84" spans="1:9" ht="19.7" customHeight="1">
      <c r="A84" s="73" t="s">
        <v>42</v>
      </c>
      <c r="B84" s="42" t="s">
        <v>12</v>
      </c>
      <c r="C84" s="73" t="s">
        <v>45</v>
      </c>
      <c r="D84" s="73" t="s">
        <v>16</v>
      </c>
      <c r="E84" s="67" t="s">
        <v>13</v>
      </c>
      <c r="F84" s="73" t="s">
        <v>20</v>
      </c>
      <c r="G84" s="73" t="s">
        <v>19</v>
      </c>
      <c r="H84" s="73" t="s">
        <v>47</v>
      </c>
      <c r="I84" s="73"/>
    </row>
    <row r="85" spans="1:9" ht="19.7" customHeight="1">
      <c r="A85" s="74"/>
      <c r="B85" s="43" t="s">
        <v>14</v>
      </c>
      <c r="C85" s="74"/>
      <c r="D85" s="74"/>
      <c r="E85" s="37" t="s">
        <v>17</v>
      </c>
      <c r="F85" s="74"/>
      <c r="G85" s="74"/>
      <c r="H85" s="74"/>
      <c r="I85" s="74"/>
    </row>
    <row r="86" spans="1:9" ht="19.7" customHeight="1" thickBot="1">
      <c r="A86" s="75"/>
      <c r="B86" s="44" t="s">
        <v>21</v>
      </c>
      <c r="C86" s="36" t="s">
        <v>21</v>
      </c>
      <c r="D86" s="75"/>
      <c r="E86" s="9" t="s">
        <v>22</v>
      </c>
      <c r="F86" s="75"/>
      <c r="G86" s="75"/>
      <c r="H86" s="76" t="s">
        <v>41</v>
      </c>
      <c r="I86" s="76"/>
    </row>
    <row r="87" spans="1:9" ht="21.2" customHeight="1">
      <c r="A87" s="47">
        <v>1</v>
      </c>
      <c r="B87" s="59">
        <v>332.89499999999998</v>
      </c>
      <c r="C87" s="16">
        <f t="shared" ref="C87:C96" si="5">$G$21</f>
        <v>331.31</v>
      </c>
      <c r="D87" s="16">
        <f>B87-C87</f>
        <v>1.5849999999999795</v>
      </c>
      <c r="E87" s="59">
        <v>1</v>
      </c>
      <c r="F87" s="38">
        <f>D87/E87</f>
        <v>1.5849999999999795</v>
      </c>
      <c r="G87" s="68">
        <f>(0.383*F87)-0.3855</f>
        <v>0.22155499999999212</v>
      </c>
      <c r="H87" s="71">
        <f>G87*($G$16*$G$17)*E87*(2*9.81*D87)^0.5</f>
        <v>7.41305019332885</v>
      </c>
      <c r="I87" s="71"/>
    </row>
    <row r="88" spans="1:9" ht="21.2" customHeight="1">
      <c r="A88" s="48">
        <v>2</v>
      </c>
      <c r="B88" s="60">
        <v>332.9</v>
      </c>
      <c r="C88" s="17">
        <f t="shared" si="5"/>
        <v>331.31</v>
      </c>
      <c r="D88" s="17">
        <f t="shared" ref="D88:D96" si="6">B88-C88</f>
        <v>1.589999999999975</v>
      </c>
      <c r="E88" s="62">
        <v>1</v>
      </c>
      <c r="F88" s="39">
        <f t="shared" ref="F88:F96" si="7">D88/E88</f>
        <v>1.589999999999975</v>
      </c>
      <c r="G88" s="39">
        <f t="shared" ref="G88:G96" si="8">(0.383*F88)-0.3855</f>
        <v>0.22346999999999045</v>
      </c>
      <c r="H88" s="69">
        <f t="shared" ref="H88:H93" si="9">G88*($G$16*$G$17)*E88*(2*9.81*D88)^0.5</f>
        <v>7.4889088221269091</v>
      </c>
      <c r="I88" s="69"/>
    </row>
    <row r="89" spans="1:9" ht="21.2" customHeight="1">
      <c r="A89" s="48">
        <v>3</v>
      </c>
      <c r="B89" s="60">
        <v>333.84500000000003</v>
      </c>
      <c r="C89" s="17">
        <f t="shared" si="5"/>
        <v>331.31</v>
      </c>
      <c r="D89" s="17">
        <f t="shared" si="6"/>
        <v>2.535000000000025</v>
      </c>
      <c r="E89" s="60">
        <v>2</v>
      </c>
      <c r="F89" s="39">
        <f t="shared" si="7"/>
        <v>1.2675000000000125</v>
      </c>
      <c r="G89" s="39">
        <f t="shared" si="8"/>
        <v>9.9952500000004774E-2</v>
      </c>
      <c r="H89" s="69">
        <f t="shared" si="9"/>
        <v>8.4588902554567635</v>
      </c>
      <c r="I89" s="69"/>
    </row>
    <row r="90" spans="1:9" ht="21.2" customHeight="1">
      <c r="A90" s="48">
        <v>4</v>
      </c>
      <c r="B90" s="60">
        <v>333.91</v>
      </c>
      <c r="C90" s="17">
        <f t="shared" si="5"/>
        <v>331.31</v>
      </c>
      <c r="D90" s="17">
        <f t="shared" si="6"/>
        <v>2.6000000000000227</v>
      </c>
      <c r="E90" s="61">
        <v>2</v>
      </c>
      <c r="F90" s="39">
        <f t="shared" si="7"/>
        <v>1.3000000000000114</v>
      </c>
      <c r="G90" s="39">
        <f t="shared" si="8"/>
        <v>0.11240000000000433</v>
      </c>
      <c r="H90" s="69">
        <f t="shared" si="9"/>
        <v>9.633491816433331</v>
      </c>
      <c r="I90" s="69"/>
    </row>
    <row r="91" spans="1:9" ht="21.2" customHeight="1">
      <c r="A91" s="48">
        <v>5</v>
      </c>
      <c r="B91" s="60">
        <v>333.91</v>
      </c>
      <c r="C91" s="17">
        <f t="shared" si="5"/>
        <v>331.31</v>
      </c>
      <c r="D91" s="17">
        <f t="shared" si="6"/>
        <v>2.6000000000000227</v>
      </c>
      <c r="E91" s="60">
        <v>2</v>
      </c>
      <c r="F91" s="39">
        <f t="shared" si="7"/>
        <v>1.3000000000000114</v>
      </c>
      <c r="G91" s="39">
        <f t="shared" si="8"/>
        <v>0.11240000000000433</v>
      </c>
      <c r="H91" s="69">
        <f t="shared" si="9"/>
        <v>9.633491816433331</v>
      </c>
      <c r="I91" s="69"/>
    </row>
    <row r="92" spans="1:9" ht="21.2" customHeight="1">
      <c r="A92" s="48">
        <v>6</v>
      </c>
      <c r="B92" s="61">
        <v>333.91</v>
      </c>
      <c r="C92" s="17">
        <f t="shared" si="5"/>
        <v>331.31</v>
      </c>
      <c r="D92" s="17">
        <f t="shared" si="6"/>
        <v>2.6000000000000227</v>
      </c>
      <c r="E92" s="61">
        <v>2</v>
      </c>
      <c r="F92" s="39">
        <f t="shared" si="7"/>
        <v>1.3000000000000114</v>
      </c>
      <c r="G92" s="39">
        <f t="shared" si="8"/>
        <v>0.11240000000000433</v>
      </c>
      <c r="H92" s="69">
        <f t="shared" si="9"/>
        <v>9.633491816433331</v>
      </c>
      <c r="I92" s="69"/>
    </row>
    <row r="93" spans="1:9" ht="21.2" customHeight="1">
      <c r="A93" s="48">
        <v>7</v>
      </c>
      <c r="B93" s="60">
        <v>333.435</v>
      </c>
      <c r="C93" s="17">
        <f t="shared" si="5"/>
        <v>331.31</v>
      </c>
      <c r="D93" s="17">
        <f t="shared" si="6"/>
        <v>2.125</v>
      </c>
      <c r="E93" s="60">
        <v>1.6</v>
      </c>
      <c r="F93" s="39">
        <f t="shared" si="7"/>
        <v>1.328125</v>
      </c>
      <c r="G93" s="39">
        <f t="shared" si="8"/>
        <v>0.12317187499999999</v>
      </c>
      <c r="H93" s="69">
        <f t="shared" si="9"/>
        <v>7.6350476942997059</v>
      </c>
      <c r="I93" s="69"/>
    </row>
    <row r="94" spans="1:9" ht="21.2" customHeight="1">
      <c r="A94" s="48">
        <v>8</v>
      </c>
      <c r="B94" s="60">
        <v>333.435</v>
      </c>
      <c r="C94" s="17">
        <f t="shared" si="5"/>
        <v>331.31</v>
      </c>
      <c r="D94" s="17">
        <f t="shared" si="6"/>
        <v>2.125</v>
      </c>
      <c r="E94" s="85">
        <v>1.6</v>
      </c>
      <c r="F94" s="39">
        <f t="shared" si="7"/>
        <v>1.328125</v>
      </c>
      <c r="G94" s="39">
        <f t="shared" si="8"/>
        <v>0.12317187499999999</v>
      </c>
      <c r="H94" s="69">
        <f t="shared" ref="H94:H96" si="10">G94*($G$16*$G$17)*E94*(2*9.81*D94)^0.5</f>
        <v>7.6350476942997059</v>
      </c>
      <c r="I94" s="69"/>
    </row>
    <row r="95" spans="1:9" ht="21.2" customHeight="1">
      <c r="A95" s="48">
        <v>9</v>
      </c>
      <c r="B95" s="60">
        <v>333.17500000000001</v>
      </c>
      <c r="C95" s="17">
        <f t="shared" si="5"/>
        <v>331.31</v>
      </c>
      <c r="D95" s="17">
        <f t="shared" si="6"/>
        <v>1.8650000000000091</v>
      </c>
      <c r="E95" s="85">
        <v>1.3</v>
      </c>
      <c r="F95" s="39">
        <f t="shared" si="7"/>
        <v>1.4346153846153915</v>
      </c>
      <c r="G95" s="39">
        <f t="shared" si="8"/>
        <v>0.16395769230769491</v>
      </c>
      <c r="H95" s="69">
        <f t="shared" si="10"/>
        <v>7.7359796619945413</v>
      </c>
      <c r="I95" s="69"/>
    </row>
    <row r="96" spans="1:9" ht="21.2" customHeight="1">
      <c r="A96" s="48">
        <v>10</v>
      </c>
      <c r="B96" s="60">
        <v>333.17500000000001</v>
      </c>
      <c r="C96" s="17">
        <f t="shared" si="5"/>
        <v>331.31</v>
      </c>
      <c r="D96" s="17">
        <f t="shared" si="6"/>
        <v>1.8650000000000091</v>
      </c>
      <c r="E96" s="85">
        <v>1.3</v>
      </c>
      <c r="F96" s="39">
        <f t="shared" si="7"/>
        <v>1.4346153846153915</v>
      </c>
      <c r="G96" s="87">
        <f t="shared" si="8"/>
        <v>0.16395769230769491</v>
      </c>
      <c r="H96" s="69">
        <f t="shared" si="10"/>
        <v>7.7359796619945413</v>
      </c>
      <c r="I96" s="69"/>
    </row>
    <row r="97" spans="1:9" ht="21.2" customHeight="1">
      <c r="A97" s="48"/>
      <c r="B97" s="45"/>
      <c r="C97" s="17"/>
      <c r="D97" s="17"/>
      <c r="E97" s="61"/>
      <c r="F97" s="39"/>
      <c r="G97" s="39"/>
      <c r="H97" s="69"/>
      <c r="I97" s="69"/>
    </row>
    <row r="98" spans="1:9" ht="21.2" customHeight="1">
      <c r="A98" s="48"/>
      <c r="B98" s="45"/>
      <c r="C98" s="17"/>
      <c r="D98" s="17"/>
      <c r="E98" s="61"/>
      <c r="F98" s="39"/>
      <c r="G98" s="39"/>
      <c r="H98" s="69"/>
      <c r="I98" s="69"/>
    </row>
    <row r="99" spans="1:9" ht="21.2" customHeight="1">
      <c r="A99" s="48"/>
      <c r="B99" s="32"/>
      <c r="C99" s="17"/>
      <c r="D99" s="17"/>
      <c r="E99" s="61"/>
      <c r="F99" s="39"/>
      <c r="G99" s="39"/>
      <c r="H99" s="69"/>
      <c r="I99" s="69"/>
    </row>
    <row r="100" spans="1:9" ht="21.2" customHeight="1">
      <c r="A100" s="48"/>
      <c r="B100" s="45"/>
      <c r="C100" s="17"/>
      <c r="D100" s="17"/>
      <c r="E100" s="45"/>
      <c r="F100" s="39"/>
      <c r="G100" s="39"/>
      <c r="H100" s="52"/>
      <c r="I100" s="52"/>
    </row>
    <row r="101" spans="1:9" ht="21.2" customHeight="1" thickBot="1">
      <c r="A101" s="49"/>
      <c r="B101" s="46"/>
      <c r="C101" s="18"/>
      <c r="D101" s="18"/>
      <c r="E101" s="41"/>
      <c r="F101" s="40"/>
      <c r="G101" s="40"/>
      <c r="H101" s="70"/>
      <c r="I101" s="70"/>
    </row>
    <row r="102" spans="1:9" ht="21.2" customHeight="1">
      <c r="A102" s="15" t="s">
        <v>49</v>
      </c>
    </row>
    <row r="103" spans="1:9" ht="21.2" customHeight="1">
      <c r="B103" s="15" t="s">
        <v>46</v>
      </c>
    </row>
  </sheetData>
  <mergeCells count="33">
    <mergeCell ref="F11:G11"/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D11:E1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ฝายสินธุกิจปรีชา</vt:lpstr>
      <vt:lpstr>ฝายสินธุกิจปรีชา!Print_Area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2014-03-27T08:10:30Z</dcterms:modified>
</cp:coreProperties>
</file>