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1460" yWindow="-165" windowWidth="12780" windowHeight="10230"/>
  </bookViews>
  <sheets>
    <sheet name="SG-Free บานตรง-แบบอิสระ" sheetId="2" r:id="rId1"/>
  </sheets>
  <definedNames>
    <definedName name="_xlnm.Print_Area" localSheetId="0">'SG-Free บานตรง-แบบอิสระ'!$A$1:$I$106</definedName>
  </definedNames>
  <calcPr calcId="125725"/>
</workbook>
</file>

<file path=xl/calcChain.xml><?xml version="1.0" encoding="utf-8"?>
<calcChain xmlns="http://schemas.openxmlformats.org/spreadsheetml/2006/main">
  <c r="G92" i="2"/>
  <c r="G93"/>
  <c r="G94"/>
  <c r="G91"/>
  <c r="G90"/>
  <c r="I53" l="1"/>
  <c r="C94" l="1"/>
  <c r="C93"/>
  <c r="C92"/>
  <c r="C91"/>
  <c r="C90"/>
  <c r="C57"/>
  <c r="D57" s="1"/>
  <c r="C56"/>
  <c r="D56" s="1"/>
  <c r="H56" s="1"/>
  <c r="C55"/>
  <c r="D55" s="1"/>
  <c r="E55" s="1"/>
  <c r="I55" s="1"/>
  <c r="C54"/>
  <c r="D54" s="1"/>
  <c r="C53"/>
  <c r="D53" s="1"/>
  <c r="D91" l="1"/>
  <c r="F91" s="1"/>
  <c r="H91" s="1"/>
  <c r="D90"/>
  <c r="F90" s="1"/>
  <c r="H90" s="1"/>
  <c r="D94"/>
  <c r="F94" s="1"/>
  <c r="H94" s="1"/>
  <c r="D93"/>
  <c r="F93" s="1"/>
  <c r="H93" s="1"/>
  <c r="D92"/>
  <c r="F92" s="1"/>
  <c r="H92" s="1"/>
  <c r="H54"/>
  <c r="E54"/>
  <c r="I54" s="1"/>
  <c r="E56"/>
  <c r="I56" s="1"/>
  <c r="H53"/>
  <c r="E53"/>
  <c r="H55"/>
  <c r="H57"/>
  <c r="E57"/>
  <c r="I57" s="1"/>
</calcChain>
</file>

<file path=xl/sharedStrings.xml><?xml version="1.0" encoding="utf-8"?>
<sst xmlns="http://schemas.openxmlformats.org/spreadsheetml/2006/main" count="84" uniqueCount="67">
  <si>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</si>
  <si>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</si>
  <si>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</si>
  <si>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</si>
  <si>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</si>
  <si>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</si>
  <si>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</si>
  <si>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</si>
  <si>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</si>
  <si>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</si>
  <si>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</si>
  <si>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</si>
  <si>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</si>
  <si>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</si>
  <si>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</si>
  <si>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</si>
  <si>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</si>
  <si>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</si>
  <si>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</si>
  <si>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</si>
  <si>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</si>
  <si>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</si>
  <si>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</si>
  <si>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</si>
  <si>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</si>
  <si>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</si>
  <si>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</si>
  <si>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</si>
  <si>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</si>
  <si>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</si>
  <si>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</si>
  <si>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</si>
  <si>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</si>
  <si>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</si>
  <si>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</si>
  <si>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</si>
  <si>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</si>
  <si>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</si>
  <si>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</si>
  <si>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</si>
  <si>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</si>
  <si>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</si>
  <si>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</si>
  <si>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</si>
  <si>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</si>
  <si>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</si>
  <si>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</si>
  <si>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</si>
  <si>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</si>
  <si>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</si>
  <si>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</si>
  <si>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</si>
  <si>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</si>
  <si>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theme="1"/>
        <rFont val="Symbol"/>
        <family val="1"/>
        <charset val="2"/>
      </rPr>
      <t xml:space="preserve">  ÿ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</si>
  <si>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ÿ  </t>
    </r>
    <r>
      <rPr>
        <sz val="16"/>
        <color theme="1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</si>
  <si>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</si>
  <si>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theme="1"/>
        <rFont val="Symbol"/>
        <family val="1"/>
        <charset val="2"/>
      </rPr>
      <t>ÿ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</si>
  <si>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</si>
  <si>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</si>
  <si>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โครงการชลประทานลำพูน</t>
  </si>
  <si>
    <t>ฝายบ้านยู้</t>
  </si>
  <si>
    <t>เมือง</t>
  </si>
  <si>
    <t>ลำพูน</t>
  </si>
  <si>
    <t>ศูนย์อุทกวิทยาชลประทานภาคเหนือตอนบน ( สำนักงานชลประทานที่ 1 )</t>
  </si>
  <si>
    <t>พ.ศ.2563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</si>
  <si>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คลองดาดคอนกรีต</t>
    </r>
  </si>
  <si>
    <t>สอบเทียบอาคารชลประทาน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</si>
</sst>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3" borderId="5" xfId="0" applyNumberFormat="1" applyFont="1" applyFill="1" applyBorder="1" applyAlignment="1">
      <alignment horizontal="center" vertical="center"/>
    </xf>
    <xf numFmtId="187" fontId="1" fillId="3" borderId="2" xfId="0" applyNumberFormat="1" applyFont="1" applyFill="1" applyBorder="1" applyAlignment="1">
      <alignment horizontal="center" vertical="center"/>
    </xf>
    <xf numFmtId="187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2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88" fontId="1" fillId="3" borderId="5" xfId="0" applyNumberFormat="1" applyFont="1" applyFill="1" applyBorder="1" applyAlignment="1">
      <alignment horizontal="center" vertical="center"/>
    </xf>
    <xf numFmtId="188" fontId="1" fillId="3" borderId="0" xfId="0" applyNumberFormat="1" applyFont="1" applyFill="1" applyBorder="1" applyAlignment="1">
      <alignment horizontal="center" vertical="center"/>
    </xf>
    <xf numFmtId="188" fontId="1" fillId="3" borderId="2" xfId="0" applyNumberFormat="1" applyFont="1" applyFill="1" applyBorder="1" applyAlignment="1">
      <alignment horizontal="center" vertical="center"/>
    </xf>
    <xf numFmtId="188" fontId="1" fillId="3" borderId="1" xfId="0" applyNumberFormat="1" applyFont="1" applyFill="1" applyBorder="1" applyAlignment="1">
      <alignment horizontal="center" vertical="center"/>
    </xf>
    <xf numFmtId="188" fontId="1" fillId="3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87" fontId="1" fillId="4" borderId="2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87" fontId="1" fillId="4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189" fontId="3" fillId="0" borderId="0" xfId="0" applyNumberFormat="1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87" fontId="1" fillId="3" borderId="13" xfId="0" applyNumberFormat="1" applyFont="1" applyFill="1" applyBorder="1" applyAlignment="1">
      <alignment horizontal="center" vertical="center"/>
    </xf>
    <xf numFmtId="187" fontId="1" fillId="3" borderId="14" xfId="0" applyNumberFormat="1" applyFont="1" applyFill="1" applyBorder="1" applyAlignment="1">
      <alignment horizontal="center" vertical="center"/>
    </xf>
    <xf numFmtId="187" fontId="1" fillId="3" borderId="15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89" fontId="1" fillId="0" borderId="21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4" borderId="22" xfId="0" applyNumberFormat="1" applyFont="1" applyFill="1" applyBorder="1" applyAlignment="1">
      <alignment horizontal="center" vertical="center"/>
    </xf>
    <xf numFmtId="187" fontId="1" fillId="4" borderId="22" xfId="0" applyNumberFormat="1" applyFont="1" applyFill="1" applyBorder="1" applyAlignment="1">
      <alignment horizontal="center" vertical="center"/>
    </xf>
    <xf numFmtId="189" fontId="1" fillId="0" borderId="17" xfId="0" applyNumberFormat="1" applyFont="1" applyBorder="1" applyAlignment="1">
      <alignment horizontal="center" vertical="center"/>
    </xf>
    <xf numFmtId="189" fontId="1" fillId="0" borderId="17" xfId="0" applyNumberFormat="1" applyFont="1" applyBorder="1" applyAlignment="1">
      <alignment vertical="center"/>
    </xf>
    <xf numFmtId="189" fontId="1" fillId="0" borderId="24" xfId="0" applyNumberFormat="1" applyFont="1" applyBorder="1" applyAlignment="1">
      <alignment vertical="center"/>
    </xf>
    <xf numFmtId="2" fontId="1" fillId="0" borderId="25" xfId="0" applyNumberFormat="1" applyFont="1" applyBorder="1" applyAlignment="1">
      <alignment vertical="center"/>
    </xf>
    <xf numFmtId="2" fontId="1" fillId="4" borderId="25" xfId="0" applyNumberFormat="1" applyFont="1" applyFill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187" fontId="1" fillId="4" borderId="25" xfId="0" applyNumberFormat="1" applyFont="1" applyFill="1" applyBorder="1" applyAlignment="1">
      <alignment horizontal="center" vertical="center"/>
    </xf>
    <xf numFmtId="188" fontId="1" fillId="5" borderId="2" xfId="0" applyNumberFormat="1" applyFont="1" applyFill="1" applyBorder="1" applyAlignment="1">
      <alignment horizontal="center" vertical="center"/>
    </xf>
    <xf numFmtId="188" fontId="1" fillId="5" borderId="14" xfId="0" applyNumberFormat="1" applyFont="1" applyFill="1" applyBorder="1" applyAlignment="1">
      <alignment horizontal="center" vertical="center"/>
    </xf>
    <xf numFmtId="188" fontId="1" fillId="5" borderId="25" xfId="0" applyNumberFormat="1" applyFont="1" applyFill="1" applyBorder="1" applyAlignment="1">
      <alignment horizontal="center" vertical="center"/>
    </xf>
    <xf numFmtId="188" fontId="1" fillId="5" borderId="26" xfId="0" applyNumberFormat="1" applyFont="1" applyFill="1" applyBorder="1" applyAlignment="1">
      <alignment horizontal="center" vertical="center"/>
    </xf>
    <xf numFmtId="188" fontId="1" fillId="5" borderId="22" xfId="0" applyNumberFormat="1" applyFont="1" applyFill="1" applyBorder="1" applyAlignment="1">
      <alignment horizontal="center" vertical="center"/>
    </xf>
    <xf numFmtId="188" fontId="1" fillId="5" borderId="2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 baseline="0"/>
              <a:t>     </a:t>
            </a:r>
            <a:r>
              <a:rPr lang="th-TH" u="sng"/>
              <a:t>ฝายบ้านยู้	</a:t>
            </a:r>
            <a:r>
              <a:rPr lang="th-TH"/>
              <a:t>โครงการ</a:t>
            </a:r>
            <a:r>
              <a:rPr lang="th-TH" u="sng" baseline="0"/>
              <a:t>     </a:t>
            </a:r>
            <a:r>
              <a:rPr lang="th-TH" u="sng"/>
              <a:t>เทียบอาคารชลประทานลำพูน</a:t>
            </a:r>
            <a:r>
              <a:rPr lang="th-TH" u="sng" baseline="0"/>
              <a:t>     </a:t>
            </a:r>
            <a:endParaRPr lang="th-TH" u="sng"/>
          </a:p>
        </c:rich>
      </c:tx>
      <c:layout/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6.7</c:v>
                </c:pt>
                <c:pt idx="1">
                  <c:v>3.85</c:v>
                </c:pt>
                <c:pt idx="2">
                  <c:v>2.666666666666667</c:v>
                </c:pt>
                <c:pt idx="3">
                  <c:v>2.125</c:v>
                </c:pt>
                <c:pt idx="4">
                  <c:v>1.77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0.63657305150100596</c:v>
                </c:pt>
                <c:pt idx="1">
                  <c:v>0.35802654880734686</c:v>
                </c:pt>
                <c:pt idx="2">
                  <c:v>0.39015813333982036</c:v>
                </c:pt>
                <c:pt idx="3">
                  <c:v>0.40045592841862698</c:v>
                </c:pt>
                <c:pt idx="4">
                  <c:v>0.43410857030309719</c:v>
                </c:pt>
              </c:numCache>
            </c:numRef>
          </c:yVal>
        </c:ser>
        <c:axId val="56610816"/>
        <c:axId val="56612736"/>
      </c:scatterChart>
      <c:valAx>
        <c:axId val="56610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</c:title>
        <c:numFmt formatCode="0.000" sourceLinked="1"/>
        <c:tickLblPos val="nextTo"/>
        <c:crossAx val="56612736"/>
        <c:crosses val="autoZero"/>
        <c:crossBetween val="midCat"/>
      </c:valAx>
      <c:valAx>
        <c:axId val="566127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661081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15</xdr:row>
      <xdr:rowOff>19050</xdr:rowOff>
    </xdr:from>
    <xdr:to>
      <xdr:col>2</xdr:col>
      <xdr:colOff>276225</xdr:colOff>
      <xdr:row>15</xdr:row>
      <xdr:rowOff>200025</xdr:rowOff>
    </xdr:to>
    <xdr:cxnSp macro="">
      <xdr:nvCxnSpPr>
        <xdr:cNvPr id="3" name="ตัวเชื่อมต่อตรง 2"/>
        <xdr:cNvCxnSpPr/>
      </xdr:nvCxnSpPr>
      <xdr:spPr>
        <a:xfrm flipV="1">
          <a:off x="1333500" y="39719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72</xdr:row>
      <xdr:rowOff>119061</xdr:rowOff>
    </xdr:from>
    <xdr:to>
      <xdr:col>8</xdr:col>
      <xdr:colOff>666750</xdr:colOff>
      <xdr:row>83</xdr:row>
      <xdr:rowOff>200025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247649</xdr:rowOff>
    </xdr:from>
    <xdr:to>
      <xdr:col>8</xdr:col>
      <xdr:colOff>564941</xdr:colOff>
      <xdr:row>39</xdr:row>
      <xdr:rowOff>133349</xdr:rowOff>
    </xdr:to>
    <xdr:pic>
      <xdr:nvPicPr>
        <xdr:cNvPr id="8" name="Picture 3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11</xdr:row>
      <xdr:rowOff>9525</xdr:rowOff>
    </xdr:from>
    <xdr:to>
      <xdr:col>5</xdr:col>
      <xdr:colOff>200025</xdr:colOff>
      <xdr:row>11</xdr:row>
      <xdr:rowOff>190500</xdr:rowOff>
    </xdr:to>
    <xdr:cxnSp macro="">
      <xdr:nvCxnSpPr>
        <xdr:cNvPr id="11" name="ตัวเชื่อมต่อตรง 10"/>
        <xdr:cNvCxnSpPr/>
      </xdr:nvCxnSpPr>
      <xdr:spPr>
        <a:xfrm flipV="1">
          <a:off x="3562350" y="29908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168088</xdr:colOff>
      <xdr:row>25</xdr:row>
      <xdr:rowOff>107858</xdr:rowOff>
    </xdr:from>
    <xdr:to>
      <xdr:col>7</xdr:col>
      <xdr:colOff>11206</xdr:colOff>
      <xdr:row>34</xdr:row>
      <xdr:rowOff>385667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78323" y="6674505"/>
          <a:ext cx="3608295" cy="2698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12" name="รูปภาพ 1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5" y="28575"/>
          <a:ext cx="6477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6"/>
  <sheetViews>
    <sheetView tabSelected="1" showWhiteSpace="0" view="pageLayout" topLeftCell="A67" zoomScale="130" zoomScaleNormal="100" zoomScalePageLayoutView="130" workbookViewId="0">
      <selection activeCell="H94" sqref="H94:I94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76" t="s">
        <v>66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63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64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3">
        <v>1</v>
      </c>
      <c r="B5" s="2" t="s">
        <v>0</v>
      </c>
    </row>
    <row r="6" spans="1:9" ht="21.2" customHeight="1">
      <c r="B6" s="2" t="s">
        <v>1</v>
      </c>
    </row>
    <row r="7" spans="1:9" ht="21.2" customHeight="1">
      <c r="B7" s="2" t="s">
        <v>2</v>
      </c>
      <c r="D7" s="1" t="s">
        <v>60</v>
      </c>
      <c r="F7" s="2" t="s">
        <v>3</v>
      </c>
    </row>
    <row r="8" spans="1:9" ht="21.2" customHeight="1">
      <c r="B8" s="2" t="s">
        <v>4</v>
      </c>
      <c r="D8" s="1" t="s">
        <v>59</v>
      </c>
      <c r="F8" s="2"/>
    </row>
    <row r="9" spans="1:9" ht="21.2" customHeight="1">
      <c r="B9" s="2" t="s">
        <v>5</v>
      </c>
      <c r="F9" s="2" t="s">
        <v>6</v>
      </c>
    </row>
    <row r="10" spans="1:9" ht="21.2" customHeight="1">
      <c r="B10" s="2" t="s">
        <v>7</v>
      </c>
      <c r="D10" s="1" t="s">
        <v>61</v>
      </c>
      <c r="F10" s="2" t="s">
        <v>8</v>
      </c>
      <c r="G10" s="1" t="s">
        <v>62</v>
      </c>
    </row>
    <row r="11" spans="1:9" ht="21.2" customHeight="1">
      <c r="B11" s="2" t="s">
        <v>55</v>
      </c>
    </row>
    <row r="12" spans="1:9" ht="21.2" customHeight="1">
      <c r="B12" s="2" t="s">
        <v>49</v>
      </c>
      <c r="D12" s="1" t="s">
        <v>50</v>
      </c>
      <c r="F12" s="1" t="s">
        <v>65</v>
      </c>
    </row>
    <row r="13" spans="1:9" ht="14.1" customHeight="1">
      <c r="B13" s="2"/>
    </row>
    <row r="14" spans="1:9" ht="21.2" customHeight="1">
      <c r="B14" s="2" t="s">
        <v>9</v>
      </c>
    </row>
    <row r="15" spans="1:9" ht="21.2" customHeight="1">
      <c r="B15" s="2" t="s">
        <v>22</v>
      </c>
    </row>
    <row r="16" spans="1:9" ht="21.2" customHeight="1">
      <c r="B16" s="2" t="s">
        <v>56</v>
      </c>
      <c r="G16" s="3">
        <v>1</v>
      </c>
      <c r="H16" s="1" t="s">
        <v>23</v>
      </c>
    </row>
    <row r="17" spans="1:9" ht="21.2" customHeight="1">
      <c r="B17" s="2"/>
      <c r="D17" s="1" t="s">
        <v>25</v>
      </c>
      <c r="E17" s="5" t="s">
        <v>35</v>
      </c>
      <c r="F17" s="8"/>
      <c r="G17" s="10">
        <v>5</v>
      </c>
      <c r="H17" s="1" t="s">
        <v>24</v>
      </c>
    </row>
    <row r="18" spans="1:9" ht="21.2" customHeight="1">
      <c r="B18" s="2"/>
      <c r="E18" s="7" t="s">
        <v>36</v>
      </c>
      <c r="F18" s="6"/>
      <c r="G18" s="28">
        <v>4</v>
      </c>
      <c r="H18" s="1" t="s">
        <v>24</v>
      </c>
    </row>
    <row r="19" spans="1:9" ht="21.2" customHeight="1">
      <c r="B19" s="2" t="s">
        <v>26</v>
      </c>
      <c r="G19" s="10"/>
      <c r="H19" s="1" t="s">
        <v>28</v>
      </c>
    </row>
    <row r="20" spans="1:9" ht="21.2" customHeight="1">
      <c r="B20" s="2" t="s">
        <v>27</v>
      </c>
      <c r="G20" s="10"/>
      <c r="H20" s="1" t="s">
        <v>28</v>
      </c>
    </row>
    <row r="21" spans="1:9" ht="21.2" customHeight="1">
      <c r="B21" s="42" t="s">
        <v>10</v>
      </c>
      <c r="G21" s="10">
        <v>0</v>
      </c>
      <c r="H21" s="1" t="s">
        <v>28</v>
      </c>
    </row>
    <row r="22" spans="1:9" ht="21.2" customHeight="1">
      <c r="B22" s="2" t="s">
        <v>29</v>
      </c>
      <c r="G22" s="3"/>
      <c r="H22" s="1" t="s">
        <v>30</v>
      </c>
    </row>
    <row r="23" spans="1:9" ht="21.2" customHeight="1">
      <c r="B23" s="2" t="s">
        <v>51</v>
      </c>
      <c r="G23" s="3" t="s">
        <v>52</v>
      </c>
      <c r="H23" s="1" t="s">
        <v>24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40.5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3">
        <v>2</v>
      </c>
      <c r="B36" s="2" t="s">
        <v>32</v>
      </c>
    </row>
    <row r="37" spans="1:9" ht="21.75">
      <c r="B37" s="1" t="s">
        <v>53</v>
      </c>
    </row>
    <row r="38" spans="1:9" ht="21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80" t="s">
        <v>42</v>
      </c>
      <c r="B50" s="29" t="s">
        <v>11</v>
      </c>
      <c r="C50" s="29" t="s">
        <v>44</v>
      </c>
      <c r="D50" s="73" t="s">
        <v>15</v>
      </c>
      <c r="E50" s="29"/>
      <c r="F50" s="29" t="s">
        <v>12</v>
      </c>
      <c r="G50" s="73" t="s">
        <v>17</v>
      </c>
      <c r="H50" s="73" t="s">
        <v>19</v>
      </c>
      <c r="I50" s="83" t="s">
        <v>18</v>
      </c>
    </row>
    <row r="51" spans="1:9" ht="19.7" customHeight="1">
      <c r="A51" s="81"/>
      <c r="B51" s="32" t="s">
        <v>13</v>
      </c>
      <c r="C51" s="32" t="s">
        <v>14</v>
      </c>
      <c r="D51" s="74"/>
      <c r="E51" s="30"/>
      <c r="F51" s="32" t="s">
        <v>16</v>
      </c>
      <c r="G51" s="82"/>
      <c r="H51" s="74"/>
      <c r="I51" s="84"/>
    </row>
    <row r="52" spans="1:9" ht="19.7" customHeight="1" thickBot="1">
      <c r="A52" s="44"/>
      <c r="B52" s="9" t="s">
        <v>20</v>
      </c>
      <c r="C52" s="9" t="s">
        <v>20</v>
      </c>
      <c r="D52" s="31"/>
      <c r="E52" s="31"/>
      <c r="F52" s="9" t="s">
        <v>21</v>
      </c>
      <c r="G52" s="9" t="s">
        <v>41</v>
      </c>
      <c r="H52" s="30"/>
      <c r="I52" s="45"/>
    </row>
    <row r="53" spans="1:9">
      <c r="A53" s="49">
        <v>1</v>
      </c>
      <c r="B53" s="36">
        <v>1.34</v>
      </c>
      <c r="C53" s="18">
        <f t="shared" ref="C53:C57" si="0">$G$21</f>
        <v>0</v>
      </c>
      <c r="D53" s="18">
        <f>$B53-$C53</f>
        <v>1.34</v>
      </c>
      <c r="E53" s="22">
        <f>SQRT(2*9.81*D53)</f>
        <v>5.1274555093145375</v>
      </c>
      <c r="F53" s="36">
        <v>0.2</v>
      </c>
      <c r="G53" s="36">
        <v>3.2639999999999998</v>
      </c>
      <c r="H53" s="11">
        <f>D53/F53</f>
        <v>6.7</v>
      </c>
      <c r="I53" s="46">
        <f>G53/(($G$16*$G$17)*F53*E53)</f>
        <v>0.63657305150100596</v>
      </c>
    </row>
    <row r="54" spans="1:9">
      <c r="A54" s="50">
        <v>2</v>
      </c>
      <c r="B54" s="37">
        <v>1.54</v>
      </c>
      <c r="C54" s="19">
        <f t="shared" si="0"/>
        <v>0</v>
      </c>
      <c r="D54" s="19">
        <f t="shared" ref="D54:D57" si="1">$B54-$C54</f>
        <v>1.54</v>
      </c>
      <c r="E54" s="23">
        <f t="shared" ref="E54:E57" si="2">SQRT(2*9.81*D54)</f>
        <v>5.4967990685488957</v>
      </c>
      <c r="F54" s="27">
        <v>0.4</v>
      </c>
      <c r="G54" s="27">
        <v>3.9359999999999999</v>
      </c>
      <c r="H54" s="12">
        <f t="shared" ref="H54:H57" si="3">D54/F54</f>
        <v>3.85</v>
      </c>
      <c r="I54" s="47">
        <f t="shared" ref="I54:I57" si="4">G54/(($G$16*$G$17)*F54*E54)</f>
        <v>0.35802654880734686</v>
      </c>
    </row>
    <row r="55" spans="1:9">
      <c r="A55" s="50">
        <v>3</v>
      </c>
      <c r="B55" s="37">
        <v>1.6</v>
      </c>
      <c r="C55" s="19">
        <f t="shared" si="0"/>
        <v>0</v>
      </c>
      <c r="D55" s="19">
        <f t="shared" si="1"/>
        <v>1.6</v>
      </c>
      <c r="E55" s="24">
        <f t="shared" si="2"/>
        <v>5.6028564143658013</v>
      </c>
      <c r="F55" s="37">
        <v>0.6</v>
      </c>
      <c r="G55" s="37">
        <v>6.5579999999999998</v>
      </c>
      <c r="H55" s="12">
        <f t="shared" si="3"/>
        <v>2.666666666666667</v>
      </c>
      <c r="I55" s="47">
        <f t="shared" si="4"/>
        <v>0.39015813333982036</v>
      </c>
    </row>
    <row r="56" spans="1:9">
      <c r="A56" s="50">
        <v>4</v>
      </c>
      <c r="B56" s="37">
        <v>1.7</v>
      </c>
      <c r="C56" s="19">
        <f t="shared" si="0"/>
        <v>0</v>
      </c>
      <c r="D56" s="19">
        <f t="shared" si="1"/>
        <v>1.7</v>
      </c>
      <c r="E56" s="25">
        <f t="shared" si="2"/>
        <v>5.7752922003999068</v>
      </c>
      <c r="F56" s="10">
        <v>0.8</v>
      </c>
      <c r="G56" s="10">
        <v>9.2509999999999994</v>
      </c>
      <c r="H56" s="12">
        <f t="shared" si="3"/>
        <v>2.125</v>
      </c>
      <c r="I56" s="47">
        <f t="shared" si="4"/>
        <v>0.40045592841862698</v>
      </c>
    </row>
    <row r="57" spans="1:9">
      <c r="A57" s="50">
        <v>5</v>
      </c>
      <c r="B57" s="37">
        <v>1.77</v>
      </c>
      <c r="C57" s="19">
        <f t="shared" si="0"/>
        <v>0</v>
      </c>
      <c r="D57" s="19">
        <f t="shared" si="1"/>
        <v>1.77</v>
      </c>
      <c r="E57" s="24">
        <f t="shared" si="2"/>
        <v>5.8929958425235638</v>
      </c>
      <c r="F57" s="37">
        <v>1</v>
      </c>
      <c r="G57" s="37">
        <v>12.791</v>
      </c>
      <c r="H57" s="12">
        <f t="shared" si="3"/>
        <v>1.77</v>
      </c>
      <c r="I57" s="47">
        <f t="shared" si="4"/>
        <v>0.43410857030309719</v>
      </c>
    </row>
    <row r="58" spans="1:9">
      <c r="A58" s="51"/>
      <c r="B58" s="10"/>
      <c r="C58" s="20"/>
      <c r="D58" s="20"/>
      <c r="E58" s="25"/>
      <c r="F58" s="10"/>
      <c r="G58" s="10"/>
      <c r="H58" s="12"/>
      <c r="I58" s="47"/>
    </row>
    <row r="59" spans="1:9">
      <c r="A59" s="50"/>
      <c r="B59" s="37"/>
      <c r="C59" s="19"/>
      <c r="D59" s="19"/>
      <c r="E59" s="24"/>
      <c r="F59" s="37"/>
      <c r="G59" s="37"/>
      <c r="H59" s="12"/>
      <c r="I59" s="47"/>
    </row>
    <row r="60" spans="1:9">
      <c r="A60" s="50"/>
      <c r="B60" s="37"/>
      <c r="C60" s="19"/>
      <c r="D60" s="19"/>
      <c r="E60" s="24"/>
      <c r="F60" s="28"/>
      <c r="G60" s="28"/>
      <c r="H60" s="12"/>
      <c r="I60" s="47"/>
    </row>
    <row r="61" spans="1:9">
      <c r="A61" s="50"/>
      <c r="B61" s="37"/>
      <c r="C61" s="19"/>
      <c r="D61" s="19"/>
      <c r="E61" s="24"/>
      <c r="F61" s="28"/>
      <c r="G61" s="28"/>
      <c r="H61" s="12"/>
      <c r="I61" s="47"/>
    </row>
    <row r="62" spans="1:9">
      <c r="A62" s="50"/>
      <c r="B62" s="37"/>
      <c r="C62" s="19"/>
      <c r="D62" s="19"/>
      <c r="E62" s="24"/>
      <c r="F62" s="28"/>
      <c r="G62" s="28"/>
      <c r="H62" s="12"/>
      <c r="I62" s="47"/>
    </row>
    <row r="63" spans="1:9">
      <c r="A63" s="50"/>
      <c r="B63" s="37"/>
      <c r="C63" s="19"/>
      <c r="D63" s="19"/>
      <c r="E63" s="24"/>
      <c r="F63" s="28"/>
      <c r="G63" s="28"/>
      <c r="H63" s="12"/>
      <c r="I63" s="47"/>
    </row>
    <row r="64" spans="1:9">
      <c r="A64" s="50"/>
      <c r="B64" s="37"/>
      <c r="C64" s="19"/>
      <c r="D64" s="19"/>
      <c r="E64" s="24"/>
      <c r="F64" s="28"/>
      <c r="G64" s="28"/>
      <c r="H64" s="12"/>
      <c r="I64" s="47"/>
    </row>
    <row r="65" spans="1:9">
      <c r="A65" s="50"/>
      <c r="B65" s="37"/>
      <c r="C65" s="19"/>
      <c r="D65" s="19"/>
      <c r="E65" s="24"/>
      <c r="F65" s="28"/>
      <c r="G65" s="28"/>
      <c r="H65" s="12"/>
      <c r="I65" s="47"/>
    </row>
    <row r="66" spans="1:9">
      <c r="A66" s="50"/>
      <c r="B66" s="37"/>
      <c r="C66" s="19"/>
      <c r="D66" s="19"/>
      <c r="E66" s="24"/>
      <c r="F66" s="28"/>
      <c r="G66" s="28"/>
      <c r="H66" s="12"/>
      <c r="I66" s="47"/>
    </row>
    <row r="67" spans="1:9" ht="21.75" thickBot="1">
      <c r="A67" s="52"/>
      <c r="B67" s="17"/>
      <c r="C67" s="21"/>
      <c r="D67" s="21"/>
      <c r="E67" s="26"/>
      <c r="F67" s="16"/>
      <c r="G67" s="16"/>
      <c r="H67" s="13"/>
      <c r="I67" s="48"/>
    </row>
    <row r="72" spans="1:9" ht="19.5" customHeight="1"/>
    <row r="73" spans="1:9">
      <c r="A73" s="72"/>
      <c r="B73" s="72"/>
      <c r="C73" s="72"/>
      <c r="D73" s="72"/>
      <c r="E73" s="72"/>
      <c r="F73" s="72"/>
      <c r="G73" s="72"/>
      <c r="H73" s="72"/>
      <c r="I73" s="72"/>
    </row>
    <row r="74" spans="1:9">
      <c r="A74" s="72"/>
      <c r="B74" s="72"/>
      <c r="C74" s="72"/>
      <c r="D74" s="72"/>
      <c r="E74" s="72"/>
      <c r="F74" s="72"/>
      <c r="G74" s="72"/>
      <c r="H74" s="72"/>
      <c r="I74" s="72"/>
    </row>
    <row r="75" spans="1:9">
      <c r="A75" s="72"/>
      <c r="B75" s="72"/>
      <c r="C75" s="72"/>
      <c r="D75" s="72"/>
      <c r="E75" s="72"/>
      <c r="F75" s="72"/>
      <c r="G75" s="72"/>
      <c r="H75" s="72"/>
      <c r="I75" s="72"/>
    </row>
    <row r="76" spans="1:9">
      <c r="A76" s="72"/>
      <c r="B76" s="72"/>
      <c r="C76" s="72"/>
      <c r="D76" s="72"/>
      <c r="E76" s="72"/>
      <c r="F76" s="72"/>
      <c r="G76" s="72"/>
      <c r="H76" s="72"/>
      <c r="I76" s="72"/>
    </row>
    <row r="77" spans="1:9">
      <c r="A77" s="72"/>
      <c r="B77" s="72"/>
      <c r="C77" s="72"/>
      <c r="D77" s="72"/>
      <c r="E77" s="72"/>
      <c r="F77" s="72"/>
      <c r="G77" s="72"/>
      <c r="H77" s="72"/>
      <c r="I77" s="72"/>
    </row>
    <row r="78" spans="1:9">
      <c r="A78" s="72"/>
      <c r="B78" s="72"/>
      <c r="C78" s="72"/>
      <c r="D78" s="72"/>
      <c r="E78" s="72"/>
      <c r="F78" s="72"/>
      <c r="G78" s="72"/>
      <c r="H78" s="72"/>
      <c r="I78" s="72"/>
    </row>
    <row r="79" spans="1:9">
      <c r="A79" s="72"/>
      <c r="B79" s="72"/>
      <c r="C79" s="72"/>
      <c r="D79" s="72"/>
      <c r="E79" s="72"/>
      <c r="F79" s="72"/>
      <c r="G79" s="72"/>
      <c r="H79" s="72"/>
      <c r="I79" s="72"/>
    </row>
    <row r="80" spans="1:9">
      <c r="A80" s="72"/>
      <c r="B80" s="72"/>
      <c r="C80" s="72"/>
      <c r="D80" s="72"/>
      <c r="E80" s="72"/>
      <c r="F80" s="72"/>
      <c r="G80" s="72"/>
      <c r="H80" s="72"/>
      <c r="I80" s="72"/>
    </row>
    <row r="81" spans="1:9">
      <c r="A81" s="72"/>
      <c r="B81" s="72"/>
      <c r="C81" s="72"/>
      <c r="D81" s="72"/>
      <c r="E81" s="72"/>
      <c r="F81" s="72"/>
      <c r="G81" s="72"/>
      <c r="H81" s="72"/>
      <c r="I81" s="72"/>
    </row>
    <row r="82" spans="1:9">
      <c r="A82" s="72"/>
      <c r="B82" s="72"/>
      <c r="C82" s="72"/>
      <c r="D82" s="72"/>
      <c r="E82" s="72"/>
      <c r="F82" s="72"/>
      <c r="G82" s="72"/>
      <c r="H82" s="72"/>
      <c r="I82" s="72"/>
    </row>
    <row r="83" spans="1:9">
      <c r="A83" s="72"/>
      <c r="B83" s="72"/>
      <c r="C83" s="72"/>
      <c r="D83" s="72"/>
      <c r="E83" s="72"/>
      <c r="F83" s="72"/>
      <c r="G83" s="72"/>
      <c r="H83" s="72"/>
      <c r="I83" s="72"/>
    </row>
    <row r="84" spans="1:9">
      <c r="A84" s="72"/>
      <c r="B84" s="72"/>
      <c r="C84" s="72"/>
      <c r="D84" s="72"/>
      <c r="E84" s="72"/>
      <c r="F84" s="72"/>
      <c r="G84" s="72"/>
      <c r="H84" s="72"/>
      <c r="I84" s="72"/>
    </row>
    <row r="85" spans="1:9">
      <c r="A85" s="43">
        <v>3</v>
      </c>
      <c r="B85" s="2" t="s">
        <v>43</v>
      </c>
    </row>
    <row r="86" spans="1:9" ht="11.25" customHeight="1" thickBot="1"/>
    <row r="87" spans="1:9" ht="19.7" customHeight="1">
      <c r="A87" s="73" t="s">
        <v>42</v>
      </c>
      <c r="B87" s="38" t="s">
        <v>11</v>
      </c>
      <c r="C87" s="73" t="s">
        <v>45</v>
      </c>
      <c r="D87" s="73" t="s">
        <v>15</v>
      </c>
      <c r="E87" s="29" t="s">
        <v>12</v>
      </c>
      <c r="F87" s="73" t="s">
        <v>19</v>
      </c>
      <c r="G87" s="73" t="s">
        <v>18</v>
      </c>
      <c r="H87" s="73" t="s">
        <v>47</v>
      </c>
      <c r="I87" s="73"/>
    </row>
    <row r="88" spans="1:9" ht="19.7" customHeight="1">
      <c r="A88" s="74"/>
      <c r="B88" s="39" t="s">
        <v>13</v>
      </c>
      <c r="C88" s="74"/>
      <c r="D88" s="74"/>
      <c r="E88" s="32" t="s">
        <v>16</v>
      </c>
      <c r="F88" s="74"/>
      <c r="G88" s="74"/>
      <c r="H88" s="74"/>
      <c r="I88" s="74"/>
    </row>
    <row r="89" spans="1:9" ht="19.7" customHeight="1">
      <c r="A89" s="74"/>
      <c r="B89" s="53" t="s">
        <v>20</v>
      </c>
      <c r="C89" s="53" t="s">
        <v>20</v>
      </c>
      <c r="D89" s="74"/>
      <c r="E89" s="54" t="s">
        <v>21</v>
      </c>
      <c r="F89" s="74"/>
      <c r="G89" s="74"/>
      <c r="H89" s="75" t="s">
        <v>41</v>
      </c>
      <c r="I89" s="75"/>
    </row>
    <row r="90" spans="1:9" ht="21.2" customHeight="1">
      <c r="A90" s="55">
        <v>1</v>
      </c>
      <c r="B90" s="56">
        <v>1.34</v>
      </c>
      <c r="C90" s="57">
        <f t="shared" ref="C90:C94" si="5">$G$21</f>
        <v>0</v>
      </c>
      <c r="D90" s="57">
        <f>B90-C90</f>
        <v>1.34</v>
      </c>
      <c r="E90" s="56">
        <v>0.2</v>
      </c>
      <c r="F90" s="58">
        <f>D90/E90</f>
        <v>6.7</v>
      </c>
      <c r="G90" s="58">
        <f>(0.0445*F90)+0.2916</f>
        <v>0.58975</v>
      </c>
      <c r="H90" s="70">
        <f>G90*($G$16*$G$17)*E90*(2*9.81*D90)^0.5</f>
        <v>3.0239168866182484</v>
      </c>
      <c r="I90" s="71"/>
    </row>
    <row r="91" spans="1:9" ht="21.2" customHeight="1">
      <c r="A91" s="59">
        <v>2</v>
      </c>
      <c r="B91" s="40">
        <v>1.54</v>
      </c>
      <c r="C91" s="15">
        <f t="shared" si="5"/>
        <v>0</v>
      </c>
      <c r="D91" s="15">
        <f t="shared" ref="D91:D94" si="6">B91-C91</f>
        <v>1.54</v>
      </c>
      <c r="E91" s="27">
        <v>0.4</v>
      </c>
      <c r="F91" s="33">
        <f t="shared" ref="F91:F94" si="7">D91/E91</f>
        <v>3.85</v>
      </c>
      <c r="G91" s="33">
        <f>(0.0445*F91)+0.2916</f>
        <v>0.46292500000000003</v>
      </c>
      <c r="H91" s="66">
        <f t="shared" ref="H91:H94" si="8">G91*($G$16*$G$17)*E91*(2*9.81*D91)^0.5</f>
        <v>5.0892114176159957</v>
      </c>
      <c r="I91" s="67"/>
    </row>
    <row r="92" spans="1:9" ht="21.2" customHeight="1">
      <c r="A92" s="59">
        <v>3</v>
      </c>
      <c r="B92" s="40">
        <v>1.6</v>
      </c>
      <c r="C92" s="15">
        <f t="shared" si="5"/>
        <v>0</v>
      </c>
      <c r="D92" s="15">
        <f t="shared" si="6"/>
        <v>1.6</v>
      </c>
      <c r="E92" s="40">
        <v>0.6</v>
      </c>
      <c r="F92" s="33">
        <f t="shared" si="7"/>
        <v>2.666666666666667</v>
      </c>
      <c r="G92" s="33">
        <f t="shared" ref="G92:G94" si="9">(0.0445*F92)+0.2916</f>
        <v>0.41026666666666667</v>
      </c>
      <c r="H92" s="66">
        <f t="shared" si="8"/>
        <v>6.8959956748014291</v>
      </c>
      <c r="I92" s="67"/>
    </row>
    <row r="93" spans="1:9" ht="21.2" customHeight="1">
      <c r="A93" s="59">
        <v>4</v>
      </c>
      <c r="B93" s="40">
        <v>1.7</v>
      </c>
      <c r="C93" s="15">
        <f t="shared" si="5"/>
        <v>0</v>
      </c>
      <c r="D93" s="15">
        <f t="shared" si="6"/>
        <v>1.7</v>
      </c>
      <c r="E93" s="10">
        <v>0.8</v>
      </c>
      <c r="F93" s="33">
        <f t="shared" si="7"/>
        <v>2.125</v>
      </c>
      <c r="G93" s="33">
        <f t="shared" si="9"/>
        <v>0.38616250000000002</v>
      </c>
      <c r="H93" s="66">
        <f t="shared" si="8"/>
        <v>8.9208050973477171</v>
      </c>
      <c r="I93" s="67"/>
    </row>
    <row r="94" spans="1:9" ht="21.2" customHeight="1">
      <c r="A94" s="59">
        <v>5</v>
      </c>
      <c r="B94" s="40">
        <v>1.77</v>
      </c>
      <c r="C94" s="15">
        <f t="shared" si="5"/>
        <v>0</v>
      </c>
      <c r="D94" s="15">
        <f t="shared" si="6"/>
        <v>1.77</v>
      </c>
      <c r="E94" s="40">
        <v>1</v>
      </c>
      <c r="F94" s="33">
        <f t="shared" si="7"/>
        <v>1.77</v>
      </c>
      <c r="G94" s="33">
        <f t="shared" si="9"/>
        <v>0.37036500000000006</v>
      </c>
      <c r="H94" s="66">
        <f t="shared" si="8"/>
        <v>10.912797026081201</v>
      </c>
      <c r="I94" s="67"/>
    </row>
    <row r="95" spans="1:9" ht="21.2" customHeight="1">
      <c r="A95" s="59"/>
      <c r="B95" s="40"/>
      <c r="C95" s="15"/>
      <c r="D95" s="15"/>
      <c r="E95" s="40"/>
      <c r="F95" s="33"/>
      <c r="G95" s="33"/>
      <c r="H95" s="66"/>
      <c r="I95" s="67"/>
    </row>
    <row r="96" spans="1:9" ht="21.2" customHeight="1">
      <c r="A96" s="59"/>
      <c r="B96" s="40"/>
      <c r="C96" s="15"/>
      <c r="D96" s="15"/>
      <c r="E96" s="40"/>
      <c r="F96" s="33"/>
      <c r="G96" s="33"/>
      <c r="H96" s="66"/>
      <c r="I96" s="67"/>
    </row>
    <row r="97" spans="1:9" ht="21.2" customHeight="1">
      <c r="A97" s="60"/>
      <c r="B97" s="41"/>
      <c r="C97" s="15"/>
      <c r="D97" s="15"/>
      <c r="E97" s="40"/>
      <c r="F97" s="33"/>
      <c r="G97" s="33"/>
      <c r="H97" s="66"/>
      <c r="I97" s="67"/>
    </row>
    <row r="98" spans="1:9" ht="21.2" customHeight="1">
      <c r="A98" s="60"/>
      <c r="B98" s="41"/>
      <c r="C98" s="15"/>
      <c r="D98" s="15"/>
      <c r="E98" s="40"/>
      <c r="F98" s="33"/>
      <c r="G98" s="33"/>
      <c r="H98" s="66"/>
      <c r="I98" s="67"/>
    </row>
    <row r="99" spans="1:9" ht="21.2" customHeight="1">
      <c r="A99" s="60"/>
      <c r="B99" s="41"/>
      <c r="C99" s="15"/>
      <c r="D99" s="15"/>
      <c r="E99" s="40"/>
      <c r="F99" s="33"/>
      <c r="G99" s="33"/>
      <c r="H99" s="66"/>
      <c r="I99" s="67"/>
    </row>
    <row r="100" spans="1:9" ht="21.2" customHeight="1">
      <c r="A100" s="60"/>
      <c r="B100" s="41"/>
      <c r="C100" s="15"/>
      <c r="D100" s="15"/>
      <c r="E100" s="40"/>
      <c r="F100" s="33"/>
      <c r="G100" s="33"/>
      <c r="H100" s="66"/>
      <c r="I100" s="67"/>
    </row>
    <row r="101" spans="1:9" ht="21.2" customHeight="1">
      <c r="A101" s="60"/>
      <c r="B101" s="41"/>
      <c r="C101" s="15"/>
      <c r="D101" s="15"/>
      <c r="E101" s="10"/>
      <c r="F101" s="35"/>
      <c r="G101" s="33"/>
      <c r="H101" s="66"/>
      <c r="I101" s="67"/>
    </row>
    <row r="102" spans="1:9" ht="21.2" customHeight="1">
      <c r="A102" s="60"/>
      <c r="B102" s="41"/>
      <c r="C102" s="15"/>
      <c r="D102" s="15"/>
      <c r="E102" s="40"/>
      <c r="F102" s="33"/>
      <c r="G102" s="33"/>
      <c r="H102" s="66"/>
      <c r="I102" s="67"/>
    </row>
    <row r="103" spans="1:9" ht="21.2" customHeight="1">
      <c r="A103" s="60"/>
      <c r="B103" s="41"/>
      <c r="C103" s="34"/>
      <c r="D103" s="15"/>
      <c r="E103" s="10"/>
      <c r="F103" s="35"/>
      <c r="G103" s="33"/>
      <c r="H103" s="66"/>
      <c r="I103" s="67"/>
    </row>
    <row r="104" spans="1:9" ht="21.2" customHeight="1">
      <c r="A104" s="61"/>
      <c r="B104" s="62"/>
      <c r="C104" s="63"/>
      <c r="D104" s="63"/>
      <c r="E104" s="64"/>
      <c r="F104" s="65"/>
      <c r="G104" s="65"/>
      <c r="H104" s="68"/>
      <c r="I104" s="69"/>
    </row>
    <row r="105" spans="1:9" ht="21.2" customHeight="1">
      <c r="A105" s="14" t="s">
        <v>48</v>
      </c>
    </row>
    <row r="106" spans="1:9" ht="21.2" customHeight="1">
      <c r="B106" s="14" t="s">
        <v>46</v>
      </c>
    </row>
  </sheetData>
  <mergeCells count="32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3:I84"/>
    <mergeCell ref="C87:C88"/>
    <mergeCell ref="D87:D89"/>
    <mergeCell ref="F87:F89"/>
    <mergeCell ref="G87:G89"/>
    <mergeCell ref="H87:I88"/>
    <mergeCell ref="H89:I89"/>
    <mergeCell ref="A87:A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104:I104"/>
    <mergeCell ref="H99:I99"/>
    <mergeCell ref="H100:I100"/>
    <mergeCell ref="H101:I101"/>
    <mergeCell ref="H102:I102"/>
    <mergeCell ref="H103:I103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noongnink</cp:lastModifiedBy>
  <cp:lastPrinted>2020-08-18T08:22:14Z</cp:lastPrinted>
  <dcterms:created xsi:type="dcterms:W3CDTF">2012-08-31T03:29:15Z</dcterms:created>
  <dcterms:modified xsi:type="dcterms:W3CDTF">2020-10-08T08:09:16Z</dcterms:modified>
</cp:coreProperties>
</file>