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ปตร.แม่สอย" sheetId="2" r:id="rId2"/>
  </sheets>
  <definedNames>
    <definedName name="_xlnm.Print_Area" localSheetId="1">ปตร.แม่สอย!$A$1:$I$103</definedName>
    <definedName name="_xlnm.Print_Area" localSheetId="0">ฟอร์มปล่าว!$A$1:$M$39</definedName>
  </definedNames>
  <calcPr calcId="144525"/>
</workbook>
</file>

<file path=xl/calcChain.xml><?xml version="1.0" encoding="utf-8"?>
<calcChain xmlns="http://schemas.openxmlformats.org/spreadsheetml/2006/main">
  <c r="C54" i="2" l="1"/>
  <c r="C55" i="2"/>
  <c r="C53" i="2"/>
  <c r="D54" i="2" l="1"/>
  <c r="H54" i="2" s="1"/>
  <c r="D55" i="2"/>
  <c r="H55" i="2" s="1"/>
  <c r="C89" i="2"/>
  <c r="C88" i="2"/>
  <c r="C87" i="2"/>
  <c r="D53" i="2"/>
  <c r="D87" i="2" l="1"/>
  <c r="F87" i="2" s="1"/>
  <c r="G87" i="2" s="1"/>
  <c r="E54" i="2"/>
  <c r="I54" i="2" s="1"/>
  <c r="E55" i="2"/>
  <c r="I55" i="2" s="1"/>
  <c r="D88" i="2"/>
  <c r="F88" i="2" s="1"/>
  <c r="G88" i="2" s="1"/>
  <c r="D89" i="2"/>
  <c r="F89" i="2" s="1"/>
  <c r="G89" i="2" s="1"/>
  <c r="E53" i="2"/>
  <c r="I53" i="2" s="1"/>
  <c r="H53" i="2"/>
  <c r="H88" i="2" l="1"/>
  <c r="H89" i="2"/>
  <c r="H87" i="2"/>
</calcChain>
</file>

<file path=xl/sharedStrings.xml><?xml version="1.0" encoding="utf-8"?>
<sst xmlns="http://schemas.openxmlformats.org/spreadsheetml/2006/main" count="137" uniqueCount="91">
  <si>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</si>
  <si>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</si>
  <si>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</si>
  <si>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</si>
  <si>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</si>
  <si>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</si>
  <si>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</si>
  <si>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</si>
  <si>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</si>
  <si>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</si>
  <si>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</si>
  <si>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</si>
  <si>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</si>
  <si>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</si>
  <si>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</si>
  <si>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</si>
  <si>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</si>
  <si>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</si>
  <si>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</si>
  <si>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</si>
  <si>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</si>
  <si>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</si>
  <si>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</si>
  <si>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</si>
  <si>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</si>
  <si>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</si>
  <si>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</si>
  <si>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</si>
  <si>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</si>
  <si>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</si>
  <si>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</si>
  <si>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</si>
  <si>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</si>
  <si>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</si>
  <si>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</si>
  <si>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</si>
  <si>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</si>
  <si>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</si>
  <si>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</si>
  <si>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</si>
  <si>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C = สัมประสิทธิ์ปริมาณน้ำเมื่อการไหลเป็นแบบอิสระ</t>
  </si>
  <si>
    <t>L = ความกว้างของช่องประตูระบาย (เมตร)</t>
  </si>
  <si>
    <t>Go = การเปิดบาน (เมตร)</t>
  </si>
  <si>
    <t>H = ระดับน้ำด้านหน้าประตู - ระดับน้ำด้านท้ายประตู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</si>
  <si>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</si>
  <si>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</si>
  <si>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</si>
  <si>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ระดับ</t>
  </si>
  <si>
    <t>H</t>
  </si>
  <si>
    <t>ระยะเปิดบาน</t>
  </si>
  <si>
    <t>Q</t>
  </si>
  <si>
    <t>H/Go</t>
  </si>
  <si>
    <t>Cd</t>
  </si>
  <si>
    <t>ด้านเหนือน้ำ</t>
  </si>
  <si>
    <t>ธรณี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</si>
  <si>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</si>
  <si>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</si>
  <si>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</si>
  <si>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</si>
  <si>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</si>
  <si>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</si>
  <si>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</si>
  <si>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</si>
  <si>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</si>
  <si>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</si>
  <si>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</si>
  <si>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</si>
  <si>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</si>
  <si>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</si>
  <si>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</si>
  <si>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</si>
  <si>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</si>
  <si>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</si>
  <si>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</si>
  <si>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</si>
  <si>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</si>
  <si>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</si>
  <si>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</si>
  <si>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</si>
  <si>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</si>
  <si>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</si>
  <si>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</si>
  <si>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ตำบล</t>
  </si>
  <si>
    <t>เชียงใหม่</t>
  </si>
  <si>
    <t>ปตร.แม่สอย</t>
  </si>
  <si>
    <t>แม่น้ำปิง</t>
  </si>
  <si>
    <t>แม่สอย</t>
  </si>
  <si>
    <t>47 QMA 622-196</t>
  </si>
  <si>
    <t>จอมทอง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</si>
  <si>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</si>
  <si>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t>โครงการประตูระบายน้ำแม่สอย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</si>
</sst>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"/>
    <numFmt numFmtId="165" formatCode="0.0000"/>
    <numFmt numFmtId="166" formatCode="0.000"/>
  </numFmts>
  <fonts count="20">
    <font>
      <sz val="11"/>
      <color theme="1"/>
      <name val="Calibri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0"/>
      <name val="TH SarabunPSK"/>
      <family val="2"/>
    </font>
    <font>
      <b/>
      <sz val="12"/>
      <color theme="0"/>
      <name val="TH SarabunPSK"/>
      <family val="2"/>
    </font>
    <font>
      <b/>
      <sz val="14"/>
      <color theme="0"/>
      <name val="TH SarabunPSK"/>
      <family val="2"/>
    </font>
    <font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2" fontId="5" fillId="0" borderId="2" xfId="0" applyNumberFormat="1" applyFont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166" fontId="1" fillId="3" borderId="2" xfId="0" applyNumberFormat="1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0" fillId="0" borderId="2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1" fillId="4" borderId="2" xfId="0" applyNumberFormat="1" applyFont="1" applyFill="1" applyBorder="1" applyAlignment="1">
      <alignment horizontal="center" vertical="top"/>
    </xf>
    <xf numFmtId="166" fontId="1" fillId="4" borderId="2" xfId="0" applyNumberFormat="1" applyFont="1" applyFill="1" applyBorder="1" applyAlignment="1">
      <alignment horizontal="center" vertical="top"/>
    </xf>
    <xf numFmtId="166" fontId="1" fillId="4" borderId="0" xfId="0" applyNumberFormat="1" applyFont="1" applyFill="1" applyBorder="1" applyAlignment="1">
      <alignment horizontal="center" vertical="top"/>
    </xf>
    <xf numFmtId="2" fontId="1" fillId="0" borderId="2" xfId="0" applyNumberFormat="1" applyFont="1" applyBorder="1" applyAlignment="1">
      <alignment vertical="top"/>
    </xf>
    <xf numFmtId="166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top"/>
    </xf>
    <xf numFmtId="166" fontId="10" fillId="0" borderId="2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166" fontId="1" fillId="3" borderId="9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164" fontId="1" fillId="0" borderId="8" xfId="0" applyNumberFormat="1" applyFont="1" applyBorder="1" applyAlignment="1">
      <alignment vertical="top"/>
    </xf>
    <xf numFmtId="164" fontId="1" fillId="0" borderId="13" xfId="0" applyNumberFormat="1" applyFont="1" applyBorder="1" applyAlignment="1">
      <alignment vertical="top"/>
    </xf>
    <xf numFmtId="2" fontId="1" fillId="0" borderId="14" xfId="0" applyNumberFormat="1" applyFont="1" applyBorder="1" applyAlignment="1">
      <alignment vertical="top"/>
    </xf>
    <xf numFmtId="2" fontId="1" fillId="4" borderId="14" xfId="0" applyNumberFormat="1" applyFont="1" applyFill="1" applyBorder="1" applyAlignment="1">
      <alignment horizontal="center" vertical="top"/>
    </xf>
    <xf numFmtId="2" fontId="1" fillId="0" borderId="14" xfId="0" applyNumberFormat="1" applyFont="1" applyBorder="1" applyAlignment="1">
      <alignment horizontal="center" vertical="top"/>
    </xf>
    <xf numFmtId="166" fontId="1" fillId="4" borderId="1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/>
    </xf>
    <xf numFmtId="2" fontId="1" fillId="3" borderId="4" xfId="0" applyNumberFormat="1" applyFont="1" applyFill="1" applyBorder="1" applyAlignment="1">
      <alignment horizontal="center" vertical="top"/>
    </xf>
    <xf numFmtId="165" fontId="1" fillId="3" borderId="4" xfId="0" applyNumberFormat="1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166" fontId="10" fillId="0" borderId="16" xfId="0" applyNumberFormat="1" applyFont="1" applyBorder="1" applyAlignment="1">
      <alignment horizontal="center" vertical="center"/>
    </xf>
    <xf numFmtId="166" fontId="1" fillId="3" borderId="4" xfId="0" applyNumberFormat="1" applyFont="1" applyFill="1" applyBorder="1" applyAlignment="1">
      <alignment horizontal="center" vertical="top"/>
    </xf>
    <xf numFmtId="166" fontId="1" fillId="3" borderId="5" xfId="0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165" fontId="1" fillId="3" borderId="14" xfId="0" applyNumberFormat="1" applyFont="1" applyFill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166" fontId="1" fillId="3" borderId="14" xfId="0" applyNumberFormat="1" applyFont="1" applyFill="1" applyBorder="1" applyAlignment="1">
      <alignment horizontal="center" vertical="top"/>
    </xf>
    <xf numFmtId="166" fontId="1" fillId="3" borderId="15" xfId="0" applyNumberFormat="1" applyFont="1" applyFill="1" applyBorder="1" applyAlignment="1">
      <alignment horizontal="center" vertical="top"/>
    </xf>
    <xf numFmtId="164" fontId="1" fillId="0" borderId="17" xfId="0" applyNumberFormat="1" applyFont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166" fontId="10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2" fontId="10" fillId="0" borderId="2" xfId="0" applyNumberFormat="1" applyFont="1" applyFill="1" applyBorder="1" applyAlignment="1">
      <alignment horizontal="center" vertical="top"/>
    </xf>
    <xf numFmtId="166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15" fontId="17" fillId="0" borderId="0" xfId="0" applyNumberFormat="1" applyFont="1" applyBorder="1" applyAlignment="1">
      <alignment horizontal="center" vertical="center"/>
    </xf>
    <xf numFmtId="166" fontId="18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165" fontId="1" fillId="5" borderId="2" xfId="0" applyNumberFormat="1" applyFont="1" applyFill="1" applyBorder="1" applyAlignment="1">
      <alignment horizontal="center" vertical="top"/>
    </xf>
    <xf numFmtId="165" fontId="1" fillId="5" borderId="9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165" fontId="1" fillId="5" borderId="1" xfId="0" applyNumberFormat="1" applyFont="1" applyFill="1" applyBorder="1" applyAlignment="1">
      <alignment horizontal="center" vertical="top"/>
    </xf>
    <xf numFmtId="165" fontId="1" fillId="5" borderId="18" xfId="0" applyNumberFormat="1" applyFont="1" applyFill="1" applyBorder="1" applyAlignment="1">
      <alignment horizontal="center" vertical="top"/>
    </xf>
    <xf numFmtId="165" fontId="1" fillId="5" borderId="14" xfId="0" applyNumberFormat="1" applyFont="1" applyFill="1" applyBorder="1" applyAlignment="1">
      <alignment horizontal="center" vertical="top"/>
    </xf>
    <xf numFmtId="165" fontId="1" fillId="5" borderId="15" xfId="0" applyNumberFormat="1" applyFont="1" applyFill="1" applyBorder="1" applyAlignment="1">
      <alignment horizontal="center" vertical="top"/>
    </xf>
    <xf numFmtId="166" fontId="19" fillId="0" borderId="4" xfId="0" applyNumberFormat="1" applyFont="1" applyBorder="1" applyAlignment="1">
      <alignment horizontal="center" vertical="center"/>
    </xf>
    <xf numFmtId="166" fontId="19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sng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 ปตร.แม่สอยโครงการประตูระบายน้ำแม่สอย</a:t>
            </a:r>
          </a:p>
        </c:rich>
      </c:tx>
      <c:layout>
        <c:manualLayout>
          <c:xMode val="edge"/>
          <c:yMode val="edge"/>
          <c:x val="0.18944772859590919"/>
          <c:y val="4.0627942435728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2855059784206"/>
          <c:y val="0.20633459814737759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428399111004175E-2"/>
                  <c:y val="0.3684430739176206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2700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</c:trendlineLbl>
          </c:trendline>
          <c:xVal>
            <c:numRef>
              <c:f>ปตร.แม่สอย!$H$53:$H$57</c:f>
              <c:numCache>
                <c:formatCode>0.000</c:formatCode>
                <c:ptCount val="5"/>
                <c:pt idx="0">
                  <c:v>76.599999999999682</c:v>
                </c:pt>
                <c:pt idx="1">
                  <c:v>38.199999999999932</c:v>
                </c:pt>
                <c:pt idx="2">
                  <c:v>25.400000000000016</c:v>
                </c:pt>
              </c:numCache>
            </c:numRef>
          </c:xVal>
          <c:yVal>
            <c:numRef>
              <c:f>ปตร.แม่สอย!$I$53:$I$57</c:f>
              <c:numCache>
                <c:formatCode>0.000</c:formatCode>
                <c:ptCount val="5"/>
                <c:pt idx="0">
                  <c:v>0.59506735701602598</c:v>
                </c:pt>
                <c:pt idx="1">
                  <c:v>0.49558322894975315</c:v>
                </c:pt>
                <c:pt idx="2">
                  <c:v>0.43414619699923518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62176"/>
        <c:axId val="54572544"/>
      </c:scatterChart>
      <c:valAx>
        <c:axId val="54562176"/>
        <c:scaling>
          <c:orientation val="minMax"/>
          <c:max val="80"/>
          <c:min val="2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55980731559104824"/>
              <c:y val="0.928788148678560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54572544"/>
        <c:crossesAt val="1.0000000000000005E-2"/>
        <c:crossBetween val="midCat"/>
        <c:majorUnit val="5"/>
        <c:minorUnit val="0.5"/>
      </c:valAx>
      <c:valAx>
        <c:axId val="54572544"/>
        <c:scaling>
          <c:orientation val="minMax"/>
          <c:max val="0.70000000000000029"/>
          <c:min val="0.4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54562176"/>
        <c:crosses val="autoZero"/>
        <c:crossBetween val="midCat"/>
        <c:majorUnit val="0.1"/>
        <c:minorUnit val="2.0000000000000011E-2"/>
      </c:valAx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en-US"/>
    </a:p>
  </c:txPr>
  <c:printSettings>
    <c:headerFooter/>
    <c:pageMargins b="0.75000000000000644" l="0.70000000000000062" r="0.70000000000000062" t="0.750000000000006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1.xml"/><Relationship Id="rId1" Type="http://schemas.openxmlformats.org/officeDocument/2006/relationships/image" Target="../media/image7.jpeg"/><Relationship Id="rId4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86879</xdr:rowOff>
    </xdr:from>
    <xdr:to>
      <xdr:col>8</xdr:col>
      <xdr:colOff>626052</xdr:colOff>
      <xdr:row>80</xdr:row>
      <xdr:rowOff>206374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35</xdr:row>
      <xdr:rowOff>264102</xdr:rowOff>
    </xdr:from>
    <xdr:to>
      <xdr:col>1</xdr:col>
      <xdr:colOff>304800</xdr:colOff>
      <xdr:row>36</xdr:row>
      <xdr:rowOff>174913</xdr:rowOff>
    </xdr:to>
    <xdr:cxnSp macro="">
      <xdr:nvCxnSpPr>
        <xdr:cNvPr id="6" name="ตัวเชื่อมต่อตรง 5"/>
        <xdr:cNvCxnSpPr/>
      </xdr:nvCxnSpPr>
      <xdr:spPr>
        <a:xfrm flipV="1">
          <a:off x="447675" y="9455727"/>
          <a:ext cx="142875" cy="17751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49357</xdr:rowOff>
    </xdr:from>
    <xdr:to>
      <xdr:col>1</xdr:col>
      <xdr:colOff>314325</xdr:colOff>
      <xdr:row>37</xdr:row>
      <xdr:rowOff>219075</xdr:rowOff>
    </xdr:to>
    <xdr:cxnSp macro="">
      <xdr:nvCxnSpPr>
        <xdr:cNvPr id="7" name="ตัวเชื่อมต่อตรง 6"/>
        <xdr:cNvCxnSpPr/>
      </xdr:nvCxnSpPr>
      <xdr:spPr>
        <a:xfrm flipV="1">
          <a:off x="457200" y="9783907"/>
          <a:ext cx="142875" cy="16971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531812</xdr:colOff>
      <xdr:row>25</xdr:row>
      <xdr:rowOff>206375</xdr:rowOff>
    </xdr:from>
    <xdr:to>
      <xdr:col>8</xdr:col>
      <xdr:colOff>571498</xdr:colOff>
      <xdr:row>34</xdr:row>
      <xdr:rowOff>23812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812" y="6802438"/>
          <a:ext cx="2936874" cy="22463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71438</xdr:colOff>
      <xdr:row>25</xdr:row>
      <xdr:rowOff>15875</xdr:rowOff>
    </xdr:from>
    <xdr:to>
      <xdr:col>4</xdr:col>
      <xdr:colOff>517438</xdr:colOff>
      <xdr:row>34</xdr:row>
      <xdr:rowOff>25484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438" y="6611938"/>
          <a:ext cx="3240000" cy="24384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38</xdr:row>
          <xdr:rowOff>295275</xdr:rowOff>
        </xdr:from>
        <xdr:to>
          <xdr:col>3</xdr:col>
          <xdr:colOff>485775</xdr:colOff>
          <xdr:row>40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49</xdr:row>
          <xdr:rowOff>133350</xdr:rowOff>
        </xdr:from>
        <xdr:to>
          <xdr:col>5</xdr:col>
          <xdr:colOff>0</xdr:colOff>
          <xdr:row>50</xdr:row>
          <xdr:rowOff>180975</xdr:rowOff>
        </xdr:to>
        <xdr:sp macro="" textlink="">
          <xdr:nvSpPr>
            <xdr:cNvPr id="1026" name="AutoShape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9" ht="30.7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1"/>
      <c r="E5" s="91"/>
      <c r="F5" s="91"/>
      <c r="G5" s="91"/>
      <c r="H5" s="91"/>
      <c r="I5" s="91"/>
    </row>
    <row r="6" spans="1:9" ht="21.2" customHeight="1">
      <c r="A6" s="2"/>
      <c r="B6" s="4" t="s">
        <v>3</v>
      </c>
      <c r="C6" s="2"/>
      <c r="D6" s="2"/>
      <c r="E6" s="91"/>
      <c r="F6" s="91"/>
      <c r="G6" s="91"/>
      <c r="H6" s="91"/>
      <c r="I6" s="91"/>
    </row>
    <row r="7" spans="1:9" ht="21.2" customHeight="1">
      <c r="A7" s="2"/>
      <c r="B7" s="4" t="s">
        <v>4</v>
      </c>
      <c r="C7" s="2"/>
      <c r="D7" s="92" t="s">
        <v>64</v>
      </c>
      <c r="E7" s="92"/>
      <c r="F7" s="92"/>
      <c r="G7" s="92"/>
      <c r="H7" s="92"/>
      <c r="I7" s="92"/>
    </row>
    <row r="8" spans="1:9" ht="21.2" customHeight="1">
      <c r="A8" s="2"/>
      <c r="B8" s="4" t="s">
        <v>5</v>
      </c>
      <c r="C8" s="2"/>
      <c r="D8" s="91" t="s">
        <v>65</v>
      </c>
      <c r="E8" s="91"/>
      <c r="F8" s="91"/>
      <c r="G8" s="91"/>
      <c r="H8" s="91"/>
      <c r="I8" s="91"/>
    </row>
    <row r="9" spans="1:9" ht="21.2" customHeight="1">
      <c r="A9" s="2"/>
      <c r="B9" s="4" t="s">
        <v>6</v>
      </c>
      <c r="C9" s="2"/>
      <c r="D9" s="93" t="s">
        <v>66</v>
      </c>
      <c r="E9" s="93"/>
      <c r="F9" s="93"/>
      <c r="G9" s="93"/>
      <c r="H9" s="93"/>
      <c r="I9" s="93"/>
    </row>
    <row r="10" spans="1:9" ht="21.2" customHeight="1">
      <c r="A10" s="2"/>
      <c r="B10" s="4" t="s">
        <v>7</v>
      </c>
      <c r="C10" s="2"/>
      <c r="D10" s="7" t="s">
        <v>68</v>
      </c>
      <c r="E10" s="7"/>
      <c r="F10" s="10"/>
      <c r="G10" s="6" t="s">
        <v>8</v>
      </c>
      <c r="H10" s="1" t="s">
        <v>67</v>
      </c>
      <c r="I10" s="7"/>
    </row>
    <row r="11" spans="1:9" ht="21.2" customHeight="1">
      <c r="A11" s="2"/>
      <c r="B11" s="4" t="s">
        <v>9</v>
      </c>
      <c r="C11" s="2"/>
      <c r="D11" s="92" t="s">
        <v>69</v>
      </c>
      <c r="E11" s="92"/>
      <c r="F11" s="92" t="s">
        <v>70</v>
      </c>
      <c r="G11" s="92"/>
      <c r="H11" s="10"/>
      <c r="I11" s="10"/>
    </row>
    <row r="12" spans="1:9" ht="21.2" customHeight="1">
      <c r="A12" s="2"/>
      <c r="B12" s="4" t="s">
        <v>10</v>
      </c>
      <c r="C12" s="2"/>
      <c r="D12" s="2" t="s">
        <v>72</v>
      </c>
      <c r="E12" s="2"/>
      <c r="F12" s="2" t="s">
        <v>71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11"/>
      <c r="C16" s="12" t="s">
        <v>15</v>
      </c>
      <c r="D16" s="12"/>
      <c r="E16" s="12"/>
      <c r="F16" s="12"/>
      <c r="G16" s="13">
        <v>2</v>
      </c>
      <c r="H16" s="12" t="s">
        <v>16</v>
      </c>
      <c r="I16" s="2"/>
    </row>
    <row r="17" spans="1:9" ht="21.2" customHeight="1">
      <c r="A17" s="2"/>
      <c r="B17" s="4"/>
      <c r="C17" s="12" t="s">
        <v>17</v>
      </c>
      <c r="D17" s="12"/>
      <c r="E17" s="14" t="s">
        <v>18</v>
      </c>
      <c r="F17" s="15"/>
      <c r="G17" s="42">
        <v>4</v>
      </c>
      <c r="H17" s="12" t="s">
        <v>19</v>
      </c>
      <c r="I17" s="2"/>
    </row>
    <row r="18" spans="1:9" ht="21.2" customHeight="1">
      <c r="A18" s="2"/>
      <c r="B18" s="4"/>
      <c r="C18" s="12"/>
      <c r="D18" s="12"/>
      <c r="E18" s="14" t="s">
        <v>20</v>
      </c>
      <c r="F18" s="16"/>
      <c r="G18" s="42">
        <v>2.5</v>
      </c>
      <c r="H18" s="1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7"/>
      <c r="H19" s="18" t="s">
        <v>74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7"/>
      <c r="H20" s="18" t="s">
        <v>74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43">
        <v>178.3</v>
      </c>
      <c r="H21" s="18" t="s">
        <v>73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7"/>
      <c r="H22" s="20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7"/>
      <c r="H23" s="18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75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76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77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78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0"/>
      <c r="C35" s="90"/>
      <c r="D35" s="2"/>
      <c r="E35" s="2"/>
      <c r="F35" s="12"/>
      <c r="G35" s="12"/>
      <c r="H35" s="2"/>
      <c r="I35" s="2"/>
    </row>
    <row r="36" spans="1:9">
      <c r="A36" s="3"/>
      <c r="B36" s="2"/>
      <c r="D36" s="2"/>
      <c r="F36" s="12"/>
      <c r="G36" s="12"/>
      <c r="H36" s="2"/>
      <c r="I36" s="2"/>
    </row>
  </sheetData>
  <mergeCells count="11">
    <mergeCell ref="B1:I1"/>
    <mergeCell ref="B2:I2"/>
    <mergeCell ref="B3:I3"/>
    <mergeCell ref="D11:E11"/>
    <mergeCell ref="F11:G11"/>
    <mergeCell ref="B35:C35"/>
    <mergeCell ref="D5:I5"/>
    <mergeCell ref="E6:I6"/>
    <mergeCell ref="D7:I7"/>
    <mergeCell ref="D8:I8"/>
    <mergeCell ref="D9:I9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O103"/>
  <sheetViews>
    <sheetView tabSelected="1" topLeftCell="A12" zoomScale="120" zoomScaleNormal="120" zoomScalePageLayoutView="110" workbookViewId="0">
      <selection activeCell="G23" sqref="G23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0" width="5" style="1" customWidth="1"/>
    <col min="11" max="13" width="9" style="1"/>
    <col min="14" max="14" width="10.28515625" style="1" bestFit="1" customWidth="1"/>
    <col min="15" max="16384" width="9" style="1"/>
  </cols>
  <sheetData>
    <row r="1" spans="1:9" ht="30.7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>
        <v>1</v>
      </c>
      <c r="B5" s="4" t="s">
        <v>2</v>
      </c>
      <c r="C5" s="2"/>
      <c r="D5" s="2"/>
      <c r="E5" s="2"/>
      <c r="F5" s="2"/>
      <c r="G5" s="2"/>
      <c r="H5" s="2"/>
      <c r="I5" s="2"/>
    </row>
    <row r="6" spans="1:9" ht="21.2" customHeight="1">
      <c r="A6" s="2"/>
      <c r="B6" s="4" t="s">
        <v>29</v>
      </c>
      <c r="C6" s="2"/>
      <c r="D6" s="2"/>
      <c r="E6" s="2"/>
      <c r="F6" s="2"/>
      <c r="G6" s="2"/>
      <c r="H6" s="2"/>
      <c r="I6" s="2"/>
    </row>
    <row r="7" spans="1:9" ht="21.2" customHeight="1">
      <c r="A7" s="2"/>
      <c r="B7" s="4" t="s">
        <v>4</v>
      </c>
      <c r="C7" s="2"/>
      <c r="D7" s="5" t="s">
        <v>84</v>
      </c>
      <c r="E7" s="5"/>
      <c r="F7" s="5"/>
      <c r="G7" s="5"/>
      <c r="H7" s="6" t="s">
        <v>30</v>
      </c>
      <c r="I7" s="7"/>
    </row>
    <row r="8" spans="1:9" ht="21.2" customHeight="1">
      <c r="A8" s="2"/>
      <c r="B8" s="4" t="s">
        <v>5</v>
      </c>
      <c r="C8" s="2"/>
      <c r="D8" s="2" t="s">
        <v>90</v>
      </c>
      <c r="E8" s="5"/>
      <c r="F8" s="8"/>
      <c r="G8" s="9"/>
      <c r="H8" s="10"/>
      <c r="I8" s="10"/>
    </row>
    <row r="9" spans="1:9" ht="21.2" customHeight="1">
      <c r="A9" s="2"/>
      <c r="B9" s="4" t="s">
        <v>6</v>
      </c>
      <c r="C9" s="2"/>
      <c r="D9" s="79" t="s">
        <v>85</v>
      </c>
      <c r="E9" s="7"/>
      <c r="F9" s="10"/>
      <c r="G9" s="10"/>
      <c r="H9" s="6" t="s">
        <v>82</v>
      </c>
      <c r="I9" s="7" t="s">
        <v>86</v>
      </c>
    </row>
    <row r="10" spans="1:9" ht="21.2" customHeight="1">
      <c r="A10" s="2"/>
      <c r="B10" s="4" t="s">
        <v>7</v>
      </c>
      <c r="C10" s="2"/>
      <c r="D10" s="7" t="s">
        <v>88</v>
      </c>
      <c r="E10" s="7"/>
      <c r="F10" s="10"/>
      <c r="G10" s="10"/>
      <c r="H10" s="6" t="s">
        <v>8</v>
      </c>
      <c r="I10" s="7" t="s">
        <v>83</v>
      </c>
    </row>
    <row r="11" spans="1:9" ht="21.2" customHeight="1">
      <c r="A11" s="2"/>
      <c r="B11" s="4" t="s">
        <v>9</v>
      </c>
      <c r="C11" s="2"/>
      <c r="D11" s="92" t="s">
        <v>87</v>
      </c>
      <c r="E11" s="92"/>
      <c r="F11" s="92"/>
      <c r="G11" s="92"/>
      <c r="H11" s="10"/>
      <c r="I11" s="10"/>
    </row>
    <row r="12" spans="1:9" ht="21.2" customHeight="1">
      <c r="A12" s="2"/>
      <c r="B12" s="4" t="s">
        <v>10</v>
      </c>
      <c r="C12" s="2"/>
      <c r="D12" s="2" t="s">
        <v>11</v>
      </c>
      <c r="E12" s="2"/>
      <c r="F12" s="2" t="s">
        <v>12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31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4"/>
      <c r="C16" s="2"/>
      <c r="D16" s="2" t="s">
        <v>15</v>
      </c>
      <c r="E16" s="2"/>
      <c r="F16" s="2"/>
      <c r="G16" s="22">
        <v>1</v>
      </c>
      <c r="H16" s="2" t="s">
        <v>16</v>
      </c>
      <c r="I16" s="2"/>
    </row>
    <row r="17" spans="1:9" ht="21.2" customHeight="1">
      <c r="A17" s="2"/>
      <c r="B17" s="4"/>
      <c r="C17" s="2"/>
      <c r="D17" s="2" t="s">
        <v>17</v>
      </c>
      <c r="E17" s="23" t="s">
        <v>18</v>
      </c>
      <c r="F17" s="21"/>
      <c r="G17" s="24">
        <v>12.5</v>
      </c>
      <c r="H17" s="2" t="s">
        <v>19</v>
      </c>
      <c r="I17" s="2"/>
    </row>
    <row r="18" spans="1:9" ht="21.2" customHeight="1">
      <c r="A18" s="2"/>
      <c r="B18" s="4"/>
      <c r="C18" s="2"/>
      <c r="D18" s="2"/>
      <c r="E18" s="23" t="s">
        <v>20</v>
      </c>
      <c r="F18" s="25"/>
      <c r="G18" s="81">
        <v>8</v>
      </c>
      <c r="H18" s="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82">
        <v>0</v>
      </c>
      <c r="H19" s="2" t="s">
        <v>33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32">
        <v>0</v>
      </c>
      <c r="H20" s="2" t="s">
        <v>33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83">
        <v>258.5</v>
      </c>
      <c r="H21" s="2" t="s">
        <v>34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82" t="s">
        <v>32</v>
      </c>
      <c r="H22" s="2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82" t="s">
        <v>32</v>
      </c>
      <c r="H23" s="2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2"/>
      <c r="B25" s="4" t="s">
        <v>35</v>
      </c>
      <c r="C25" s="2"/>
      <c r="D25" s="2"/>
      <c r="E25" s="2"/>
      <c r="F25" s="2"/>
      <c r="G25" s="2"/>
      <c r="H25" s="2"/>
      <c r="I25" s="2"/>
    </row>
    <row r="26" spans="1:9" ht="21.2" customHeight="1">
      <c r="A26" s="90"/>
      <c r="B26" s="90"/>
      <c r="C26" s="90"/>
      <c r="D26" s="90"/>
      <c r="E26" s="90"/>
      <c r="F26" s="90"/>
      <c r="G26" s="90"/>
      <c r="H26" s="90"/>
      <c r="I26" s="90"/>
    </row>
    <row r="27" spans="1:9" ht="21.2" customHeight="1">
      <c r="A27" s="90"/>
      <c r="B27" s="90"/>
      <c r="C27" s="90"/>
      <c r="D27" s="90"/>
      <c r="E27" s="90"/>
      <c r="F27" s="90"/>
      <c r="G27" s="90"/>
      <c r="H27" s="90"/>
      <c r="I27" s="90"/>
    </row>
    <row r="28" spans="1:9" ht="21.2" customHeight="1">
      <c r="A28" s="90"/>
      <c r="B28" s="90"/>
      <c r="C28" s="90"/>
      <c r="D28" s="90"/>
      <c r="E28" s="90"/>
      <c r="F28" s="90"/>
      <c r="G28" s="90"/>
      <c r="H28" s="90"/>
      <c r="I28" s="90"/>
    </row>
    <row r="29" spans="1:9" ht="21.2" customHeight="1">
      <c r="A29" s="90"/>
      <c r="B29" s="90"/>
      <c r="C29" s="90"/>
      <c r="D29" s="90"/>
      <c r="E29" s="90"/>
      <c r="F29" s="90"/>
      <c r="G29" s="90"/>
      <c r="H29" s="90"/>
      <c r="I29" s="90"/>
    </row>
    <row r="30" spans="1:9" ht="21.2" customHeight="1">
      <c r="A30" s="90"/>
      <c r="B30" s="90"/>
      <c r="C30" s="90"/>
      <c r="D30" s="90"/>
      <c r="E30" s="90"/>
      <c r="F30" s="90"/>
      <c r="G30" s="90"/>
      <c r="H30" s="90"/>
      <c r="I30" s="90"/>
    </row>
    <row r="31" spans="1:9" ht="21.2" customHeight="1">
      <c r="A31" s="90"/>
      <c r="B31" s="90"/>
      <c r="C31" s="90"/>
      <c r="D31" s="90"/>
      <c r="E31" s="90"/>
      <c r="F31" s="90"/>
      <c r="G31" s="90"/>
      <c r="H31" s="90"/>
      <c r="I31" s="90"/>
    </row>
    <row r="32" spans="1:9" ht="21.2" customHeight="1">
      <c r="A32" s="90"/>
      <c r="B32" s="90"/>
      <c r="C32" s="90"/>
      <c r="D32" s="90"/>
      <c r="E32" s="90"/>
      <c r="F32" s="90"/>
      <c r="G32" s="90"/>
      <c r="H32" s="90"/>
      <c r="I32" s="90"/>
    </row>
    <row r="33" spans="1:9" ht="21.2" customHeight="1">
      <c r="A33" s="90"/>
      <c r="B33" s="90"/>
      <c r="C33" s="90"/>
      <c r="D33" s="90"/>
      <c r="E33" s="90"/>
      <c r="F33" s="90"/>
      <c r="G33" s="90"/>
      <c r="H33" s="90"/>
      <c r="I33" s="90"/>
    </row>
    <row r="34" spans="1:9" ht="21.2" customHeight="1">
      <c r="A34" s="90"/>
      <c r="B34" s="90"/>
      <c r="C34" s="90"/>
      <c r="D34" s="90"/>
      <c r="E34" s="90"/>
      <c r="F34" s="90"/>
      <c r="G34" s="90"/>
      <c r="H34" s="90"/>
      <c r="I34" s="90"/>
    </row>
    <row r="35" spans="1:9" ht="21.2" customHeight="1">
      <c r="A35" s="90"/>
      <c r="B35" s="90"/>
      <c r="C35" s="90"/>
      <c r="D35" s="90"/>
      <c r="E35" s="90"/>
      <c r="F35" s="90"/>
      <c r="G35" s="90"/>
      <c r="H35" s="90"/>
      <c r="I35" s="90"/>
    </row>
    <row r="36" spans="1:9">
      <c r="A36" s="3">
        <v>2</v>
      </c>
      <c r="B36" s="4" t="s">
        <v>36</v>
      </c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89</v>
      </c>
      <c r="C37" s="2"/>
      <c r="D37" s="2"/>
      <c r="E37" s="2"/>
      <c r="F37" s="2"/>
      <c r="G37" s="2"/>
      <c r="H37" s="2"/>
      <c r="I37" s="2"/>
    </row>
    <row r="38" spans="1:9">
      <c r="A38" s="2"/>
      <c r="B38" s="2" t="s">
        <v>81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37</v>
      </c>
      <c r="C39" s="2"/>
      <c r="D39" s="2"/>
      <c r="E39" s="2"/>
      <c r="F39" s="2"/>
      <c r="G39" s="2"/>
      <c r="H39" s="2"/>
      <c r="I39" s="2"/>
    </row>
    <row r="40" spans="1:9" ht="14.1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4.1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1.2" customHeight="1">
      <c r="A42" s="2"/>
      <c r="B42" s="2" t="s">
        <v>38</v>
      </c>
      <c r="C42" s="2" t="s">
        <v>39</v>
      </c>
      <c r="D42" s="2"/>
      <c r="E42" s="2"/>
      <c r="F42" s="2"/>
      <c r="G42" s="2"/>
      <c r="H42" s="2"/>
      <c r="I42" s="2"/>
    </row>
    <row r="43" spans="1:9" ht="21.2" customHeight="1">
      <c r="A43" s="2"/>
      <c r="B43" s="2"/>
      <c r="C43" s="2" t="s">
        <v>40</v>
      </c>
      <c r="D43" s="2"/>
      <c r="E43" s="2"/>
      <c r="F43" s="2"/>
      <c r="G43" s="2"/>
      <c r="H43" s="2"/>
      <c r="I43" s="2"/>
    </row>
    <row r="44" spans="1:9" ht="21.2" customHeight="1">
      <c r="A44" s="2"/>
      <c r="B44" s="2"/>
      <c r="C44" s="2" t="s">
        <v>41</v>
      </c>
      <c r="D44" s="2"/>
      <c r="E44" s="2"/>
      <c r="F44" s="2"/>
      <c r="G44" s="2"/>
      <c r="H44" s="2"/>
      <c r="I44" s="2"/>
    </row>
    <row r="45" spans="1:9" ht="21.2" customHeight="1">
      <c r="A45" s="2"/>
      <c r="B45" s="2"/>
      <c r="C45" s="2" t="s">
        <v>42</v>
      </c>
      <c r="D45" s="2"/>
      <c r="E45" s="2"/>
      <c r="F45" s="2"/>
      <c r="G45" s="2"/>
      <c r="H45" s="2"/>
      <c r="I45" s="2"/>
    </row>
    <row r="46" spans="1:9" ht="21.2" customHeight="1">
      <c r="A46" s="2"/>
      <c r="B46" s="2"/>
      <c r="C46" s="2" t="s">
        <v>43</v>
      </c>
      <c r="D46" s="2"/>
      <c r="E46" s="2"/>
      <c r="F46" s="2"/>
      <c r="G46" s="2"/>
      <c r="H46" s="2"/>
      <c r="I46" s="2"/>
    </row>
    <row r="47" spans="1:9" ht="21.2" customHeight="1">
      <c r="A47" s="2"/>
      <c r="B47" s="2"/>
      <c r="C47" s="2" t="s">
        <v>44</v>
      </c>
      <c r="D47" s="2"/>
      <c r="E47" s="2"/>
      <c r="F47" s="2"/>
      <c r="G47" s="2"/>
      <c r="H47" s="2"/>
      <c r="I47" s="2"/>
    </row>
    <row r="48" spans="1:9" ht="21.2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15" ht="11.2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15" ht="19.7" customHeight="1">
      <c r="A50" s="97" t="s">
        <v>45</v>
      </c>
      <c r="B50" s="49" t="s">
        <v>46</v>
      </c>
      <c r="C50" s="49" t="s">
        <v>47</v>
      </c>
      <c r="D50" s="99" t="s">
        <v>48</v>
      </c>
      <c r="E50" s="49"/>
      <c r="F50" s="49" t="s">
        <v>49</v>
      </c>
      <c r="G50" s="99" t="s">
        <v>50</v>
      </c>
      <c r="H50" s="99" t="s">
        <v>51</v>
      </c>
      <c r="I50" s="102" t="s">
        <v>52</v>
      </c>
    </row>
    <row r="51" spans="1:15" ht="19.7" customHeight="1">
      <c r="A51" s="98"/>
      <c r="B51" s="48" t="s">
        <v>53</v>
      </c>
      <c r="C51" s="48" t="s">
        <v>54</v>
      </c>
      <c r="D51" s="100"/>
      <c r="E51" s="47"/>
      <c r="F51" s="48" t="s">
        <v>55</v>
      </c>
      <c r="G51" s="101"/>
      <c r="H51" s="100"/>
      <c r="I51" s="103"/>
    </row>
    <row r="52" spans="1:15" ht="19.7" customHeight="1">
      <c r="A52" s="60"/>
      <c r="B52" s="61" t="s">
        <v>56</v>
      </c>
      <c r="C52" s="61" t="s">
        <v>56</v>
      </c>
      <c r="D52" s="62"/>
      <c r="E52" s="62"/>
      <c r="F52" s="61" t="s">
        <v>57</v>
      </c>
      <c r="G52" s="61" t="s">
        <v>58</v>
      </c>
      <c r="H52" s="62"/>
      <c r="I52" s="63"/>
      <c r="K52" s="85"/>
      <c r="L52" s="85" t="s">
        <v>79</v>
      </c>
      <c r="M52" s="85" t="s">
        <v>80</v>
      </c>
      <c r="N52" s="86" t="s">
        <v>49</v>
      </c>
      <c r="O52" s="86" t="s">
        <v>50</v>
      </c>
    </row>
    <row r="53" spans="1:15">
      <c r="A53" s="64">
        <v>1</v>
      </c>
      <c r="B53" s="114">
        <v>262.33</v>
      </c>
      <c r="C53" s="65">
        <f>$G$21</f>
        <v>258.5</v>
      </c>
      <c r="D53" s="65">
        <f>$B53-$C53</f>
        <v>3.8299999999999841</v>
      </c>
      <c r="E53" s="66">
        <f>SQRT(2*9.81*D53)</f>
        <v>8.6685985026415722</v>
      </c>
      <c r="F53" s="67">
        <v>0.05</v>
      </c>
      <c r="G53" s="68">
        <v>3.2240000000000002</v>
      </c>
      <c r="H53" s="69">
        <f>D53/F53</f>
        <v>76.599999999999682</v>
      </c>
      <c r="I53" s="70">
        <f>G53/(($G$16*$G$17)*F53*E53)</f>
        <v>0.59506735701602598</v>
      </c>
      <c r="K53" s="87">
        <v>21983</v>
      </c>
      <c r="L53" s="88">
        <v>262.33</v>
      </c>
      <c r="M53" s="88">
        <v>258.47000000000003</v>
      </c>
      <c r="N53" s="89">
        <v>0.05</v>
      </c>
      <c r="O53" s="88">
        <v>3.2240000000000002</v>
      </c>
    </row>
    <row r="54" spans="1:15">
      <c r="A54" s="50">
        <v>2</v>
      </c>
      <c r="B54" s="115">
        <v>262.32</v>
      </c>
      <c r="C54" s="27">
        <f t="shared" ref="C54:C55" si="0">$G$21</f>
        <v>258.5</v>
      </c>
      <c r="D54" s="27">
        <f t="shared" ref="D54:D55" si="1">$B54-$C54</f>
        <v>3.8199999999999932</v>
      </c>
      <c r="E54" s="30">
        <f t="shared" ref="E54:E55" si="2">SQRT(2*9.81*D54)</f>
        <v>8.657274397869104</v>
      </c>
      <c r="F54" s="26">
        <v>0.1</v>
      </c>
      <c r="G54" s="46">
        <v>5.3630000000000004</v>
      </c>
      <c r="H54" s="29">
        <f t="shared" ref="H54:H55" si="3">D54/F54</f>
        <v>38.199999999999932</v>
      </c>
      <c r="I54" s="51">
        <f>G54/(($G$16*$G$17)*F54*E54)</f>
        <v>0.49558322894975315</v>
      </c>
      <c r="K54" s="87">
        <v>21983</v>
      </c>
      <c r="L54" s="88">
        <v>262.32</v>
      </c>
      <c r="M54" s="88">
        <v>258.49</v>
      </c>
      <c r="N54" s="89">
        <v>0.1</v>
      </c>
      <c r="O54" s="88">
        <v>5.3630000000000004</v>
      </c>
    </row>
    <row r="55" spans="1:15">
      <c r="A55" s="50">
        <v>3</v>
      </c>
      <c r="B55" s="115">
        <v>262.31</v>
      </c>
      <c r="C55" s="27">
        <f t="shared" si="0"/>
        <v>258.5</v>
      </c>
      <c r="D55" s="27">
        <f t="shared" si="1"/>
        <v>3.8100000000000023</v>
      </c>
      <c r="E55" s="30">
        <f t="shared" si="2"/>
        <v>8.6459354612442052</v>
      </c>
      <c r="F55" s="26">
        <v>0.15</v>
      </c>
      <c r="G55" s="46">
        <v>7.0380000000000003</v>
      </c>
      <c r="H55" s="29">
        <f t="shared" si="3"/>
        <v>25.400000000000016</v>
      </c>
      <c r="I55" s="51">
        <f>G55/(($G$16*$G$17)*F55*E55)</f>
        <v>0.43414619699923518</v>
      </c>
      <c r="K55" s="87">
        <v>21983</v>
      </c>
      <c r="L55" s="88">
        <v>262.31</v>
      </c>
      <c r="M55" s="88">
        <v>258.5</v>
      </c>
      <c r="N55" s="89">
        <v>0.15</v>
      </c>
      <c r="O55" s="88">
        <v>7.0380000000000003</v>
      </c>
    </row>
    <row r="56" spans="1:15">
      <c r="A56" s="50"/>
      <c r="B56" s="44"/>
      <c r="C56" s="27"/>
      <c r="D56" s="27"/>
      <c r="E56" s="30"/>
      <c r="F56" s="26"/>
      <c r="G56" s="46"/>
      <c r="H56" s="29"/>
      <c r="I56" s="51"/>
      <c r="K56" s="87"/>
      <c r="L56" s="88"/>
      <c r="M56" s="88"/>
      <c r="N56" s="89"/>
      <c r="O56" s="88"/>
    </row>
    <row r="57" spans="1:15">
      <c r="A57" s="50"/>
      <c r="B57" s="44"/>
      <c r="C57" s="27"/>
      <c r="D57" s="27"/>
      <c r="E57" s="30"/>
      <c r="F57" s="33"/>
      <c r="G57" s="46"/>
      <c r="H57" s="29"/>
      <c r="I57" s="51"/>
    </row>
    <row r="58" spans="1:15">
      <c r="A58" s="52"/>
      <c r="B58" s="32"/>
      <c r="C58" s="27"/>
      <c r="D58" s="27"/>
      <c r="E58" s="30"/>
      <c r="F58" s="32"/>
      <c r="G58" s="45"/>
      <c r="H58" s="29"/>
      <c r="I58" s="51"/>
    </row>
    <row r="59" spans="1:15">
      <c r="A59" s="52"/>
      <c r="B59" s="32"/>
      <c r="C59" s="27"/>
      <c r="D59" s="27"/>
      <c r="E59" s="30"/>
      <c r="F59" s="32"/>
      <c r="G59" s="32"/>
      <c r="H59" s="29"/>
      <c r="I59" s="51"/>
    </row>
    <row r="60" spans="1:15">
      <c r="A60" s="52"/>
      <c r="B60" s="32"/>
      <c r="C60" s="27"/>
      <c r="D60" s="27"/>
      <c r="E60" s="30"/>
      <c r="F60" s="32"/>
      <c r="G60" s="32"/>
      <c r="H60" s="29"/>
      <c r="I60" s="51"/>
    </row>
    <row r="61" spans="1:15">
      <c r="A61" s="52"/>
      <c r="B61" s="32"/>
      <c r="C61" s="27"/>
      <c r="D61" s="27"/>
      <c r="E61" s="30"/>
      <c r="F61" s="32"/>
      <c r="G61" s="32"/>
      <c r="H61" s="29"/>
      <c r="I61" s="51"/>
    </row>
    <row r="62" spans="1:15">
      <c r="A62" s="52"/>
      <c r="B62" s="32"/>
      <c r="C62" s="27"/>
      <c r="D62" s="27"/>
      <c r="E62" s="30"/>
      <c r="F62" s="32"/>
      <c r="G62" s="32"/>
      <c r="H62" s="29"/>
      <c r="I62" s="51"/>
    </row>
    <row r="63" spans="1:15">
      <c r="A63" s="52"/>
      <c r="B63" s="32"/>
      <c r="C63" s="27"/>
      <c r="D63" s="27"/>
      <c r="E63" s="30"/>
      <c r="F63" s="32"/>
      <c r="G63" s="32"/>
      <c r="H63" s="29"/>
      <c r="I63" s="51"/>
    </row>
    <row r="64" spans="1:15">
      <c r="A64" s="52"/>
      <c r="B64" s="32"/>
      <c r="C64" s="27"/>
      <c r="D64" s="27"/>
      <c r="E64" s="30"/>
      <c r="F64" s="32"/>
      <c r="G64" s="32"/>
      <c r="H64" s="29"/>
      <c r="I64" s="51"/>
    </row>
    <row r="65" spans="1:9">
      <c r="A65" s="52"/>
      <c r="B65" s="32"/>
      <c r="C65" s="27"/>
      <c r="D65" s="27"/>
      <c r="E65" s="30"/>
      <c r="F65" s="32"/>
      <c r="G65" s="32"/>
      <c r="H65" s="29"/>
      <c r="I65" s="51"/>
    </row>
    <row r="66" spans="1:9">
      <c r="A66" s="52"/>
      <c r="B66" s="32"/>
      <c r="C66" s="27"/>
      <c r="D66" s="27"/>
      <c r="E66" s="30"/>
      <c r="F66" s="32"/>
      <c r="G66" s="32"/>
      <c r="H66" s="29"/>
      <c r="I66" s="51"/>
    </row>
    <row r="67" spans="1:9">
      <c r="A67" s="71"/>
      <c r="B67" s="56"/>
      <c r="C67" s="72"/>
      <c r="D67" s="72"/>
      <c r="E67" s="73"/>
      <c r="F67" s="74"/>
      <c r="G67" s="74"/>
      <c r="H67" s="75"/>
      <c r="I67" s="76"/>
    </row>
    <row r="68" spans="1:9">
      <c r="A68" s="25"/>
      <c r="B68" s="25"/>
      <c r="C68" s="25"/>
      <c r="D68" s="25"/>
      <c r="E68" s="25"/>
      <c r="F68" s="25"/>
      <c r="G68" s="25"/>
      <c r="H68" s="25"/>
      <c r="I68" s="25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90"/>
      <c r="B70" s="90"/>
      <c r="C70" s="90"/>
      <c r="D70" s="90"/>
      <c r="E70" s="90"/>
      <c r="F70" s="90"/>
      <c r="G70" s="90"/>
      <c r="H70" s="90"/>
      <c r="I70" s="90"/>
    </row>
    <row r="71" spans="1:9">
      <c r="A71" s="90"/>
      <c r="B71" s="90"/>
      <c r="C71" s="90"/>
      <c r="D71" s="90"/>
      <c r="E71" s="90"/>
      <c r="F71" s="90"/>
      <c r="G71" s="90"/>
      <c r="H71" s="90"/>
      <c r="I71" s="90"/>
    </row>
    <row r="72" spans="1:9">
      <c r="A72" s="90"/>
      <c r="B72" s="90"/>
      <c r="C72" s="90"/>
      <c r="D72" s="90"/>
      <c r="E72" s="90"/>
      <c r="F72" s="90"/>
      <c r="G72" s="90"/>
      <c r="H72" s="90"/>
      <c r="I72" s="90"/>
    </row>
    <row r="73" spans="1:9">
      <c r="A73" s="90"/>
      <c r="B73" s="90"/>
      <c r="C73" s="90"/>
      <c r="D73" s="90"/>
      <c r="E73" s="90"/>
      <c r="F73" s="90"/>
      <c r="G73" s="90"/>
      <c r="H73" s="90"/>
      <c r="I73" s="90"/>
    </row>
    <row r="74" spans="1:9">
      <c r="A74" s="90"/>
      <c r="B74" s="90"/>
      <c r="C74" s="90"/>
      <c r="D74" s="90"/>
      <c r="E74" s="90"/>
      <c r="F74" s="90"/>
      <c r="G74" s="90"/>
      <c r="H74" s="90"/>
      <c r="I74" s="90"/>
    </row>
    <row r="75" spans="1:9">
      <c r="A75" s="90"/>
      <c r="B75" s="90"/>
      <c r="C75" s="90"/>
      <c r="D75" s="90"/>
      <c r="E75" s="90"/>
      <c r="F75" s="90"/>
      <c r="G75" s="90"/>
      <c r="H75" s="90"/>
      <c r="I75" s="90"/>
    </row>
    <row r="76" spans="1:9">
      <c r="A76" s="90"/>
      <c r="B76" s="90"/>
      <c r="C76" s="90"/>
      <c r="D76" s="90"/>
      <c r="E76" s="90"/>
      <c r="F76" s="90"/>
      <c r="G76" s="90"/>
      <c r="H76" s="90"/>
      <c r="I76" s="90"/>
    </row>
    <row r="77" spans="1:9">
      <c r="A77" s="90"/>
      <c r="B77" s="90"/>
      <c r="C77" s="90"/>
      <c r="D77" s="90"/>
      <c r="E77" s="90"/>
      <c r="F77" s="90"/>
      <c r="G77" s="90"/>
      <c r="H77" s="90"/>
      <c r="I77" s="90"/>
    </row>
    <row r="78" spans="1:9">
      <c r="A78" s="90"/>
      <c r="B78" s="90"/>
      <c r="C78" s="90"/>
      <c r="D78" s="90"/>
      <c r="E78" s="90"/>
      <c r="F78" s="90"/>
      <c r="G78" s="90"/>
      <c r="H78" s="90"/>
      <c r="I78" s="90"/>
    </row>
    <row r="79" spans="1:9">
      <c r="A79" s="90"/>
      <c r="B79" s="90"/>
      <c r="C79" s="90"/>
      <c r="D79" s="90"/>
      <c r="E79" s="90"/>
      <c r="F79" s="90"/>
      <c r="G79" s="90"/>
      <c r="H79" s="90"/>
      <c r="I79" s="90"/>
    </row>
    <row r="80" spans="1:9">
      <c r="A80" s="90"/>
      <c r="B80" s="90"/>
      <c r="C80" s="90"/>
      <c r="D80" s="90"/>
      <c r="E80" s="90"/>
      <c r="F80" s="90"/>
      <c r="G80" s="90"/>
      <c r="H80" s="90"/>
      <c r="I80" s="90"/>
    </row>
    <row r="81" spans="1:11">
      <c r="A81" s="90"/>
      <c r="B81" s="90"/>
      <c r="C81" s="90"/>
      <c r="D81" s="90"/>
      <c r="E81" s="90"/>
      <c r="F81" s="90"/>
      <c r="G81" s="90"/>
      <c r="H81" s="90"/>
      <c r="I81" s="90"/>
    </row>
    <row r="82" spans="1:11">
      <c r="A82" s="3">
        <v>3</v>
      </c>
      <c r="B82" s="4" t="s">
        <v>59</v>
      </c>
      <c r="C82" s="2"/>
      <c r="D82" s="2"/>
      <c r="E82" s="2"/>
      <c r="F82" s="2"/>
      <c r="G82" s="2"/>
      <c r="H82" s="2"/>
      <c r="I82" s="2"/>
    </row>
    <row r="83" spans="1:11" ht="11.2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11" ht="19.7" customHeight="1">
      <c r="A84" s="97" t="s">
        <v>45</v>
      </c>
      <c r="B84" s="49" t="s">
        <v>46</v>
      </c>
      <c r="C84" s="99" t="s">
        <v>60</v>
      </c>
      <c r="D84" s="99" t="s">
        <v>48</v>
      </c>
      <c r="E84" s="53" t="s">
        <v>49</v>
      </c>
      <c r="F84" s="99" t="s">
        <v>51</v>
      </c>
      <c r="G84" s="99" t="s">
        <v>52</v>
      </c>
      <c r="H84" s="99" t="s">
        <v>61</v>
      </c>
      <c r="I84" s="102"/>
    </row>
    <row r="85" spans="1:11" ht="19.7" customHeight="1">
      <c r="A85" s="98"/>
      <c r="B85" s="48" t="s">
        <v>53</v>
      </c>
      <c r="C85" s="100"/>
      <c r="D85" s="100"/>
      <c r="E85" s="48" t="s">
        <v>55</v>
      </c>
      <c r="F85" s="100"/>
      <c r="G85" s="100"/>
      <c r="H85" s="100"/>
      <c r="I85" s="103"/>
    </row>
    <row r="86" spans="1:11" ht="19.7" customHeight="1">
      <c r="A86" s="106"/>
      <c r="B86" s="78" t="s">
        <v>56</v>
      </c>
      <c r="C86" s="78" t="s">
        <v>56</v>
      </c>
      <c r="D86" s="107"/>
      <c r="E86" s="61" t="s">
        <v>57</v>
      </c>
      <c r="F86" s="107"/>
      <c r="G86" s="107"/>
      <c r="H86" s="108" t="s">
        <v>58</v>
      </c>
      <c r="I86" s="109"/>
      <c r="K86" s="80"/>
    </row>
    <row r="87" spans="1:11" ht="21.2" customHeight="1">
      <c r="A87" s="77">
        <v>1</v>
      </c>
      <c r="B87" s="28">
        <v>262.33</v>
      </c>
      <c r="C87" s="40">
        <f>$G$21</f>
        <v>258.5</v>
      </c>
      <c r="D87" s="40">
        <f>B87-C87</f>
        <v>3.8299999999999841</v>
      </c>
      <c r="E87" s="31">
        <v>0.05</v>
      </c>
      <c r="F87" s="39">
        <f>D87/E87</f>
        <v>76.599999999999682</v>
      </c>
      <c r="G87" s="37">
        <f>(0.003*F87)+0.3673</f>
        <v>0.59709999999999908</v>
      </c>
      <c r="H87" s="110">
        <f>G87*($G$16*$G$17)*E87*(2*9.81*D87)^0.5</f>
        <v>3.235012603704547</v>
      </c>
      <c r="I87" s="111"/>
      <c r="K87" s="84">
        <v>3.2240000000000002</v>
      </c>
    </row>
    <row r="88" spans="1:11" ht="21.2" customHeight="1">
      <c r="A88" s="50">
        <v>2</v>
      </c>
      <c r="B88" s="26">
        <v>262.32</v>
      </c>
      <c r="C88" s="35">
        <f>$G$21</f>
        <v>258.5</v>
      </c>
      <c r="D88" s="35">
        <f>B88-C88</f>
        <v>3.8199999999999932</v>
      </c>
      <c r="E88" s="28">
        <v>0.1</v>
      </c>
      <c r="F88" s="36">
        <f>D88/E88</f>
        <v>38.199999999999932</v>
      </c>
      <c r="G88" s="36">
        <f t="shared" ref="G88:G89" si="4">(0.003*F88)+0.3673</f>
        <v>0.48189999999999983</v>
      </c>
      <c r="H88" s="104">
        <f>G88*($G$16*$G$17)*E88*(2*9.81*D88)^0.5</f>
        <v>5.2149256654164002</v>
      </c>
      <c r="I88" s="105"/>
      <c r="K88" s="84">
        <v>5.3630000000000004</v>
      </c>
    </row>
    <row r="89" spans="1:11" ht="21.2" customHeight="1">
      <c r="A89" s="50">
        <v>3</v>
      </c>
      <c r="B89" s="26">
        <v>262.31</v>
      </c>
      <c r="C89" s="35">
        <f>$G$21</f>
        <v>258.5</v>
      </c>
      <c r="D89" s="35">
        <f>B89-C89</f>
        <v>3.8100000000000023</v>
      </c>
      <c r="E89" s="26">
        <v>0.15</v>
      </c>
      <c r="F89" s="36">
        <f>D89/E89</f>
        <v>25.400000000000016</v>
      </c>
      <c r="G89" s="36">
        <f t="shared" si="4"/>
        <v>0.44350000000000006</v>
      </c>
      <c r="H89" s="104">
        <f>G89*($G$16*$G$17)*E89*(2*9.81*D89)^0.5</f>
        <v>7.1896357069908854</v>
      </c>
      <c r="I89" s="105"/>
      <c r="K89" s="84">
        <v>7.0380000000000003</v>
      </c>
    </row>
    <row r="90" spans="1:11" ht="21.2" customHeight="1">
      <c r="A90" s="50"/>
      <c r="B90" s="26"/>
      <c r="C90" s="35"/>
      <c r="D90" s="35"/>
      <c r="E90" s="31"/>
      <c r="F90" s="36"/>
      <c r="G90" s="36"/>
      <c r="H90" s="104"/>
      <c r="I90" s="105"/>
    </row>
    <row r="91" spans="1:11" ht="21.2" customHeight="1">
      <c r="A91" s="50"/>
      <c r="B91" s="26"/>
      <c r="C91" s="35"/>
      <c r="D91" s="35"/>
      <c r="E91" s="31"/>
      <c r="F91" s="36"/>
      <c r="G91" s="36"/>
      <c r="H91" s="104"/>
      <c r="I91" s="105"/>
    </row>
    <row r="92" spans="1:11" ht="21.2" customHeight="1">
      <c r="A92" s="50"/>
      <c r="B92" s="34"/>
      <c r="C92" s="35"/>
      <c r="D92" s="35"/>
      <c r="E92" s="34"/>
      <c r="F92" s="36"/>
      <c r="G92" s="37"/>
      <c r="H92" s="104"/>
      <c r="I92" s="105"/>
    </row>
    <row r="93" spans="1:11" ht="21.2" customHeight="1">
      <c r="A93" s="50"/>
      <c r="B93" s="32"/>
      <c r="C93" s="35"/>
      <c r="D93" s="35"/>
      <c r="E93" s="32"/>
      <c r="F93" s="36"/>
      <c r="G93" s="36"/>
      <c r="H93" s="104"/>
      <c r="I93" s="105"/>
    </row>
    <row r="94" spans="1:11" ht="21.2" customHeight="1">
      <c r="A94" s="54"/>
      <c r="B94" s="38"/>
      <c r="C94" s="35"/>
      <c r="D94" s="35"/>
      <c r="E94" s="32"/>
      <c r="F94" s="36"/>
      <c r="G94" s="36"/>
      <c r="H94" s="104"/>
      <c r="I94" s="105"/>
    </row>
    <row r="95" spans="1:11" ht="21.2" customHeight="1">
      <c r="A95" s="54"/>
      <c r="B95" s="38"/>
      <c r="C95" s="35"/>
      <c r="D95" s="35"/>
      <c r="E95" s="32"/>
      <c r="F95" s="36"/>
      <c r="G95" s="36"/>
      <c r="H95" s="104"/>
      <c r="I95" s="105"/>
    </row>
    <row r="96" spans="1:11" ht="21.2" customHeight="1">
      <c r="A96" s="54"/>
      <c r="B96" s="38"/>
      <c r="C96" s="35"/>
      <c r="D96" s="35"/>
      <c r="E96" s="32"/>
      <c r="F96" s="36"/>
      <c r="G96" s="36"/>
      <c r="H96" s="104"/>
      <c r="I96" s="105"/>
    </row>
    <row r="97" spans="1:9" ht="21.2" customHeight="1">
      <c r="A97" s="54"/>
      <c r="B97" s="38"/>
      <c r="C97" s="35"/>
      <c r="D97" s="35"/>
      <c r="E97" s="32"/>
      <c r="F97" s="36"/>
      <c r="G97" s="36"/>
      <c r="H97" s="104"/>
      <c r="I97" s="105"/>
    </row>
    <row r="98" spans="1:9" ht="21.2" customHeight="1">
      <c r="A98" s="54"/>
      <c r="B98" s="38"/>
      <c r="C98" s="35"/>
      <c r="D98" s="35"/>
      <c r="E98" s="34"/>
      <c r="F98" s="39"/>
      <c r="G98" s="36"/>
      <c r="H98" s="104"/>
      <c r="I98" s="105"/>
    </row>
    <row r="99" spans="1:9" ht="21.2" customHeight="1">
      <c r="A99" s="54"/>
      <c r="B99" s="38"/>
      <c r="C99" s="35"/>
      <c r="D99" s="35"/>
      <c r="E99" s="32"/>
      <c r="F99" s="36"/>
      <c r="G99" s="36"/>
      <c r="H99" s="104"/>
      <c r="I99" s="105"/>
    </row>
    <row r="100" spans="1:9" ht="21.2" customHeight="1">
      <c r="A100" s="54"/>
      <c r="B100" s="38"/>
      <c r="C100" s="40"/>
      <c r="D100" s="35"/>
      <c r="E100" s="34"/>
      <c r="F100" s="39"/>
      <c r="G100" s="36"/>
      <c r="H100" s="104"/>
      <c r="I100" s="105"/>
    </row>
    <row r="101" spans="1:9" ht="21.2" customHeight="1">
      <c r="A101" s="55"/>
      <c r="B101" s="56"/>
      <c r="C101" s="57"/>
      <c r="D101" s="57"/>
      <c r="E101" s="58"/>
      <c r="F101" s="59"/>
      <c r="G101" s="59"/>
      <c r="H101" s="112"/>
      <c r="I101" s="113"/>
    </row>
    <row r="102" spans="1:9" ht="21.2" customHeight="1">
      <c r="A102" s="41" t="s">
        <v>62</v>
      </c>
      <c r="B102" s="2"/>
      <c r="C102" s="2"/>
      <c r="D102" s="2"/>
      <c r="E102" s="2"/>
      <c r="F102" s="2"/>
      <c r="G102" s="2"/>
      <c r="H102" s="2"/>
      <c r="I102" s="2"/>
    </row>
    <row r="103" spans="1:9" ht="21.2" customHeight="1">
      <c r="A103" s="2"/>
      <c r="B103" s="41" t="s">
        <v>63</v>
      </c>
      <c r="C103" s="2"/>
      <c r="D103" s="2"/>
      <c r="E103" s="2"/>
      <c r="F103" s="2"/>
      <c r="G103" s="2"/>
      <c r="H103" s="2"/>
      <c r="I103" s="2"/>
    </row>
  </sheetData>
  <mergeCells count="34">
    <mergeCell ref="H99:I99"/>
    <mergeCell ref="H100:I100"/>
    <mergeCell ref="H101:I101"/>
    <mergeCell ref="H93:I93"/>
    <mergeCell ref="H94:I94"/>
    <mergeCell ref="H95:I95"/>
    <mergeCell ref="H96:I96"/>
    <mergeCell ref="H97:I97"/>
    <mergeCell ref="H98:I98"/>
    <mergeCell ref="H92:I92"/>
    <mergeCell ref="A84:A86"/>
    <mergeCell ref="C84:C85"/>
    <mergeCell ref="D84:D86"/>
    <mergeCell ref="F84:F86"/>
    <mergeCell ref="G84:G86"/>
    <mergeCell ref="H84:I85"/>
    <mergeCell ref="H86:I86"/>
    <mergeCell ref="H87:I87"/>
    <mergeCell ref="H88:I88"/>
    <mergeCell ref="H89:I89"/>
    <mergeCell ref="H90:I90"/>
    <mergeCell ref="H91:I91"/>
    <mergeCell ref="A70:I81"/>
    <mergeCell ref="B1:I1"/>
    <mergeCell ref="B2:I2"/>
    <mergeCell ref="B3:I3"/>
    <mergeCell ref="D11:E11"/>
    <mergeCell ref="F11:G11"/>
    <mergeCell ref="A26:I35"/>
    <mergeCell ref="A50:A51"/>
    <mergeCell ref="D50:D51"/>
    <mergeCell ref="G50:G51"/>
    <mergeCell ref="H50:H51"/>
    <mergeCell ref="I50:I51"/>
  </mergeCells>
  <printOptions horizontalCentered="1"/>
  <pageMargins left="0.78740157480314965" right="0.39370078740157483" top="0.59055118110236227" bottom="0.59055118110236227" header="0" footer="0"/>
  <pageSetup paperSize="9" orientation="portrait" r:id="rId1"/>
  <rowBreaks count="2" manualBreakCount="2">
    <brk id="35" max="8" man="1"/>
    <brk id="68" max="8" man="1"/>
  </rowBreaks>
  <colBreaks count="1" manualBreakCount="1">
    <brk id="13" max="102" man="1"/>
  </colBreaks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2</xdr:col>
                <xdr:colOff>28575</xdr:colOff>
                <xdr:row>38</xdr:row>
                <xdr:rowOff>295275</xdr:rowOff>
              </from>
              <to>
                <xdr:col>3</xdr:col>
                <xdr:colOff>485775</xdr:colOff>
                <xdr:row>40</xdr:row>
                <xdr:rowOff>114300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>
              <from>
                <xdr:col>4</xdr:col>
                <xdr:colOff>152400</xdr:colOff>
                <xdr:row>49</xdr:row>
                <xdr:rowOff>133350</xdr:rowOff>
              </from>
              <to>
                <xdr:col>5</xdr:col>
                <xdr:colOff>0</xdr:colOff>
                <xdr:row>50</xdr:row>
                <xdr:rowOff>180975</xdr:rowOff>
              </to>
            </anchor>
          </objectPr>
        </oleObject>
      </mc:Choice>
      <mc:Fallback>
        <oleObject progId="Equation.3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ปตร.แม่สอย</vt:lpstr>
      <vt:lpstr>ปตร.แม่สอย!Print_Area</vt:lpstr>
      <vt:lpstr>ฟอร์มปล่าว!Print_Area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NAT</cp:lastModifiedBy>
  <cp:lastPrinted>2017-02-27T07:22:54Z</cp:lastPrinted>
  <dcterms:created xsi:type="dcterms:W3CDTF">2016-08-01T04:32:40Z</dcterms:created>
  <dcterms:modified xsi:type="dcterms:W3CDTF">2017-03-16T05:52:01Z</dcterms:modified>
</cp:coreProperties>
</file>