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2015" windowHeight="10080" firstSheet="1" activeTab="1"/>
  </bookViews>
  <sheets>
    <sheet name="ฟอร์มปล่าว" sheetId="1" r:id="rId1"/>
    <sheet name="LMCฝายท่าม.โก๋ free flow" sheetId="2" r:id="rId2"/>
  </sheets>
  <definedNames>
    <definedName name="_xlnm.Print_Area" localSheetId="1">'LMCฝายท่าม.โก๋ free flow'!$A$1:$I$103</definedName>
    <definedName name="_xlnm.Print_Area" localSheetId="0">ฟอร์มปล่าว!$A$1:$M$39</definedName>
  </definedNames>
  <calcPr calcId="125725"/>
</workbook>
</file>

<file path=xl/calcChain.xml><?xml version="1.0" encoding="utf-8"?>
<calcChain xmlns="http://schemas.openxmlformats.org/spreadsheetml/2006/main">
  <c r="G88" i="2"/>
  <c r="G89"/>
  <c r="G90"/>
  <c r="G87"/>
  <c r="E88" l="1"/>
  <c r="C54"/>
  <c r="C55"/>
  <c r="C56"/>
  <c r="C53"/>
  <c r="B54" l="1"/>
  <c r="B88" s="1"/>
  <c r="B55"/>
  <c r="B89" s="1"/>
  <c r="B56"/>
  <c r="B90" s="1"/>
  <c r="B53"/>
  <c r="B87" s="1"/>
  <c r="D54" l="1"/>
  <c r="H54" s="1"/>
  <c r="D55"/>
  <c r="H55" s="1"/>
  <c r="D56"/>
  <c r="E90"/>
  <c r="C90"/>
  <c r="E89"/>
  <c r="C89"/>
  <c r="C88"/>
  <c r="E87"/>
  <c r="C87"/>
  <c r="D53"/>
  <c r="D87" l="1"/>
  <c r="F87" s="1"/>
  <c r="H56"/>
  <c r="E56"/>
  <c r="I56" s="1"/>
  <c r="E54"/>
  <c r="I54" s="1"/>
  <c r="E55"/>
  <c r="I55" s="1"/>
  <c r="D88"/>
  <c r="F88" s="1"/>
  <c r="D89"/>
  <c r="F89" s="1"/>
  <c r="D90"/>
  <c r="F90" s="1"/>
  <c r="E53"/>
  <c r="I53" s="1"/>
  <c r="H53"/>
  <c r="H88" l="1"/>
  <c r="H89"/>
  <c r="H90"/>
  <c r="H87"/>
</calcChain>
</file>

<file path=xl/sharedStrings.xml><?xml version="1.0" encoding="utf-8"?>
<sst xmlns="http://schemas.openxmlformats.org/spreadsheetml/2006/main" count="137" uniqueCount="89">
  <si>
    <t>โครงการสอบเทียบอาคารชลประทาน</t>
  </si>
  <si>
    <t>สำนักบริหารจัดการน้ำและอุทกวิทยา  กรมชลประทาน</t>
  </si>
  <si>
    <t>ข้อมูลทางกายภาพ</t>
  </si>
  <si>
    <t>1. ข้อมูลระบบส่งน้ำที่ตั้งของอาคาร</t>
  </si>
  <si>
    <t xml:space="preserve">  - ข้อมูลทั่วไปของอาคาร</t>
  </si>
  <si>
    <t xml:space="preserve">  - โครงการ</t>
  </si>
  <si>
    <t xml:space="preserve">  - ตำแหน่งที่ตั้ง  กม.</t>
  </si>
  <si>
    <t xml:space="preserve">    อำเภอ</t>
  </si>
  <si>
    <t>จังหวัด</t>
  </si>
  <si>
    <t xml:space="preserve">  - พิกัด                       </t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</si>
  <si>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</si>
  <si>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</si>
  <si>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</si>
  <si>
    <t>2. ข้อมูลอาคาร</t>
  </si>
  <si>
    <t xml:space="preserve">  - ชื่ออาคาร</t>
  </si>
  <si>
    <t>จำนวนบาน</t>
  </si>
  <si>
    <t>บาน</t>
  </si>
  <si>
    <t>ขนาดบาน</t>
  </si>
  <si>
    <t>กว้าง</t>
  </si>
  <si>
    <t>เมตร</t>
  </si>
  <si>
    <t>สูง</t>
  </si>
  <si>
    <t xml:space="preserve">  - ระดับพื้น Inlet</t>
  </si>
  <si>
    <t xml:space="preserve">  - ระดับพื้น Outlet</t>
  </si>
  <si>
    <t xml:space="preserve">  - ระดับพื้นธรณีอาคาร</t>
  </si>
  <si>
    <t xml:space="preserve">  - ปริมาณน้ำไหลผ่านสูงสุด</t>
  </si>
  <si>
    <t>ลูกบาศก์เมตร/วินาที</t>
  </si>
  <si>
    <t xml:space="preserve">  - รัศมีความโค้งของบาน (สำหรับบานโค้ง)</t>
  </si>
  <si>
    <t>3. ข้อมูลการสอบเทียบอาคารชลประทาน ( ประเภทบาน )</t>
  </si>
  <si>
    <t>ศูนย์อุทกวิทยาชลประทาน ภาคเหนือตอนบน</t>
  </si>
  <si>
    <t>1.1 ข้อมูลระบบส่งน้ำที่ตั้งของอาคาร</t>
  </si>
  <si>
    <t>อาคาร</t>
  </si>
  <si>
    <t>1.2 ข้อมูลอาคาร</t>
  </si>
  <si>
    <t>-</t>
  </si>
  <si>
    <t>เมตร (ร.ท.ก.)</t>
  </si>
  <si>
    <t>เมตร (ร.ส.ม.)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</si>
  <si>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</si>
  <si>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</si>
  <si>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</si>
  <si>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</si>
  <si>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Q = ปริมาณน้ำผ่านอาคาร (ลบ.ม./วินาที)</t>
  </si>
  <si>
    <t>C = สัมประสิทธิ์ปริมาณน้ำเมื่อการไหลเป็นแบบอิสระ</t>
  </si>
  <si>
    <t>L = ความกว้างของช่องประตูระบาย (เมตร)</t>
  </si>
  <si>
    <t>Go = การเปิดบาน (เมตร)</t>
  </si>
  <si>
    <t>H = ระดับน้ำด้านหน้าประตู - ระดับน้ำด้านท้ายประตู (เมตร)</t>
  </si>
  <si>
    <t>g = ความเร่งเนื่องจากแรงโน้มถ่วง (เมตร/วินาที)</t>
  </si>
  <si>
    <t>ที่</t>
  </si>
  <si>
    <t>ระดับน้ำ</t>
  </si>
  <si>
    <t>ระดับ</t>
  </si>
  <si>
    <t>H</t>
  </si>
  <si>
    <t>ระยะเปิดบาน</t>
  </si>
  <si>
    <t>Q</t>
  </si>
  <si>
    <t>H/Go</t>
  </si>
  <si>
    <t>Cd</t>
  </si>
  <si>
    <t>ด้านเหนือน้ำ</t>
  </si>
  <si>
    <t>ธรณี</t>
  </si>
  <si>
    <t>(Go)</t>
  </si>
  <si>
    <t>ม.(รทก./รสม.)</t>
  </si>
  <si>
    <t>ม.</t>
  </si>
  <si>
    <t>ลบ.ม./วินาที</t>
  </si>
  <si>
    <t>ข้อมูลการเปิดบานในระดับต่างๆ</t>
  </si>
  <si>
    <t>ระดับธรณี</t>
  </si>
  <si>
    <t>ปริมาณน้ำไหลผ่าน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</si>
  <si>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</si>
  <si>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</si>
  <si>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ปตร.ปากคลองส่งน้ำสายใหญ่ ฝั่งซ้าย</t>
  </si>
  <si>
    <t>โครงการส่งน้ำและบำรุงรักษา แม่ยม</t>
  </si>
  <si>
    <t>0+000</t>
  </si>
  <si>
    <t>แพร่</t>
  </si>
  <si>
    <t>สอง</t>
  </si>
  <si>
    <r>
      <t>N  18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29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07.2</t>
    </r>
    <r>
      <rPr>
        <sz val="20"/>
        <color theme="1"/>
        <rFont val="TH SarabunPSK"/>
        <family val="2"/>
      </rPr>
      <t>"</t>
    </r>
  </si>
  <si>
    <r>
      <t>E  100</t>
    </r>
    <r>
      <rPr>
        <vertAlign val="superscript"/>
        <sz val="14"/>
        <color theme="1"/>
        <rFont val="TH SarabunPSK"/>
        <family val="2"/>
      </rPr>
      <t>๐</t>
    </r>
    <r>
      <rPr>
        <sz val="16"/>
        <color theme="1"/>
        <rFont val="TH SarabunPSK"/>
        <family val="2"/>
      </rPr>
      <t xml:space="preserve">   09</t>
    </r>
    <r>
      <rPr>
        <sz val="20"/>
        <color theme="1"/>
        <rFont val="TH SarabunPSK"/>
        <family val="2"/>
      </rPr>
      <t>'</t>
    </r>
    <r>
      <rPr>
        <sz val="16"/>
        <color theme="1"/>
        <rFont val="TH SarabunPSK"/>
        <family val="2"/>
      </rPr>
      <t xml:space="preserve">    28.2</t>
    </r>
    <r>
      <rPr>
        <sz val="20"/>
        <color theme="1"/>
        <rFont val="TH SarabunPSK"/>
        <family val="2"/>
      </rPr>
      <t>"</t>
    </r>
  </si>
  <si>
    <t xml:space="preserve">     คลองดาดคอนกรีต</t>
  </si>
  <si>
    <t xml:space="preserve">     คลองดิน</t>
  </si>
  <si>
    <t>เมตร  (  ร.ท.ก. )</t>
  </si>
  <si>
    <t>เมตร  (           )</t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</si>
  <si>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</si>
  <si>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ประตูระบายน้ำบานโค้ง (Radial or Tainter gate)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</si>
  <si>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การไหลแบบอิสระ (Free flow)</t>
    </r>
  </si>
  <si>
    <r>
      <rPr>
        <sz val="16"/>
        <color indexed="8"/>
        <rFont val="Symbol"/>
        <family val="1"/>
        <charset val="2"/>
      </rPr>
      <t xml:space="preserve">      </t>
    </r>
    <r>
      <rPr>
        <sz val="16"/>
        <color indexed="8"/>
        <rFont val="TH SarabunPSK"/>
        <family val="2"/>
      </rPr>
      <t>การไหลแบบจม (Submerged flow)</t>
    </r>
  </si>
  <si>
    <t>เหนือ</t>
  </si>
  <si>
    <t>ท้าย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</si>
  <si>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</si>
  <si>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>โครงการชลประทานเชียงใหม่</t>
  </si>
  <si>
    <t>LMC  ฝายท่าม.โก๋ (ฝั่งซ้าย)</t>
  </si>
  <si>
    <t>ตำบล</t>
  </si>
  <si>
    <t>สันทราย</t>
  </si>
  <si>
    <t>เชียงใหม่</t>
  </si>
  <si>
    <t>สารภี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</si>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</sst>
</file>

<file path=xl/styles.xml><?xml version="1.0" encoding="utf-8"?>
<styleSheet xmlns="http://schemas.openxmlformats.org/spreadsheetml/2006/main">
  <numFmts count="3">
    <numFmt numFmtId="187" formatCode="0."/>
    <numFmt numFmtId="188" formatCode="0.0000"/>
    <numFmt numFmtId="189" formatCode="0.000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indexed="8"/>
      <name val="Symbol"/>
      <family val="1"/>
      <charset val="2"/>
    </font>
    <font>
      <sz val="12"/>
      <color indexed="8"/>
      <name val="TH SarabunPSK"/>
      <family val="2"/>
    </font>
    <font>
      <b/>
      <sz val="14"/>
      <color indexed="8"/>
      <name val="TH SarabunPSK"/>
      <family val="2"/>
    </font>
    <font>
      <sz val="16"/>
      <name val="TH SarabunPSK"/>
      <family val="2"/>
    </font>
    <font>
      <sz val="15"/>
      <color indexed="8"/>
      <name val="TH SarabunPSK"/>
      <family val="2"/>
    </font>
    <font>
      <sz val="14"/>
      <color indexed="8"/>
      <name val="TH SarabunPSK"/>
      <family val="2"/>
    </font>
    <font>
      <sz val="20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87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4" fillId="0" borderId="0" xfId="0" applyFont="1" applyAlignment="1">
      <alignment horizontal="left" vertical="top"/>
    </xf>
    <xf numFmtId="0" fontId="8" fillId="0" borderId="0" xfId="0" applyFont="1" applyAlignment="1"/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2" fontId="1" fillId="0" borderId="0" xfId="0" applyNumberFormat="1" applyFont="1" applyFill="1" applyAlignment="1">
      <alignment horizontal="center" vertical="top"/>
    </xf>
    <xf numFmtId="2" fontId="10" fillId="0" borderId="1" xfId="0" applyNumberFormat="1" applyFont="1" applyFill="1" applyBorder="1" applyAlignment="1">
      <alignment horizontal="center" vertical="top"/>
    </xf>
    <xf numFmtId="2" fontId="5" fillId="0" borderId="2" xfId="0" applyNumberFormat="1" applyFont="1" applyBorder="1" applyAlignment="1">
      <alignment horizontal="center" vertical="top"/>
    </xf>
    <xf numFmtId="2" fontId="1" fillId="3" borderId="2" xfId="0" applyNumberFormat="1" applyFont="1" applyFill="1" applyBorder="1" applyAlignment="1">
      <alignment horizontal="center" vertical="top"/>
    </xf>
    <xf numFmtId="2" fontId="5" fillId="0" borderId="0" xfId="0" applyNumberFormat="1" applyFont="1" applyBorder="1" applyAlignment="1">
      <alignment horizontal="center" vertical="top"/>
    </xf>
    <xf numFmtId="189" fontId="1" fillId="3" borderId="2" xfId="0" applyNumberFormat="1" applyFont="1" applyFill="1" applyBorder="1" applyAlignment="1">
      <alignment horizontal="center" vertical="top"/>
    </xf>
    <xf numFmtId="188" fontId="1" fillId="3" borderId="2" xfId="0" applyNumberFormat="1" applyFont="1" applyFill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2" fontId="1" fillId="0" borderId="2" xfId="0" applyNumberFormat="1" applyFont="1" applyBorder="1" applyAlignment="1">
      <alignment horizontal="center" vertical="top"/>
    </xf>
    <xf numFmtId="2" fontId="10" fillId="0" borderId="2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2" fontId="1" fillId="4" borderId="2" xfId="0" applyNumberFormat="1" applyFont="1" applyFill="1" applyBorder="1" applyAlignment="1">
      <alignment horizontal="center" vertical="top"/>
    </xf>
    <xf numFmtId="189" fontId="1" fillId="4" borderId="2" xfId="0" applyNumberFormat="1" applyFont="1" applyFill="1" applyBorder="1" applyAlignment="1">
      <alignment horizontal="center" vertical="top"/>
    </xf>
    <xf numFmtId="189" fontId="1" fillId="4" borderId="0" xfId="0" applyNumberFormat="1" applyFont="1" applyFill="1" applyBorder="1" applyAlignment="1">
      <alignment horizontal="center" vertical="top"/>
    </xf>
    <xf numFmtId="2" fontId="1" fillId="0" borderId="2" xfId="0" applyNumberFormat="1" applyFont="1" applyBorder="1" applyAlignment="1">
      <alignment vertical="top"/>
    </xf>
    <xf numFmtId="189" fontId="1" fillId="4" borderId="1" xfId="0" applyNumberFormat="1" applyFont="1" applyFill="1" applyBorder="1" applyAlignment="1">
      <alignment horizontal="center" vertical="top"/>
    </xf>
    <xf numFmtId="2" fontId="1" fillId="4" borderId="1" xfId="0" applyNumberFormat="1" applyFont="1" applyFill="1" applyBorder="1" applyAlignment="1">
      <alignment horizontal="center" vertical="top"/>
    </xf>
    <xf numFmtId="0" fontId="12" fillId="0" borderId="0" xfId="0" applyFont="1" applyAlignment="1">
      <alignment vertical="top"/>
    </xf>
    <xf numFmtId="2" fontId="1" fillId="0" borderId="1" xfId="0" applyNumberFormat="1" applyFont="1" applyBorder="1" applyAlignment="1">
      <alignment horizontal="center" vertical="center"/>
    </xf>
    <xf numFmtId="189" fontId="1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 vertical="top"/>
    </xf>
    <xf numFmtId="189" fontId="16" fillId="0" borderId="2" xfId="0" applyNumberFormat="1" applyFont="1" applyBorder="1" applyAlignment="1">
      <alignment horizontal="center" vertical="center"/>
    </xf>
    <xf numFmtId="189" fontId="1" fillId="0" borderId="2" xfId="0" applyNumberFormat="1" applyFont="1" applyBorder="1" applyAlignment="1">
      <alignment horizontal="center" vertical="top"/>
    </xf>
    <xf numFmtId="15" fontId="15" fillId="0" borderId="3" xfId="0" applyNumberFormat="1" applyFont="1" applyBorder="1" applyAlignment="1">
      <alignment horizontal="center" vertical="center"/>
    </xf>
    <xf numFmtId="189" fontId="16" fillId="0" borderId="3" xfId="0" applyNumberFormat="1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189" fontId="10" fillId="0" borderId="2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187" fontId="1" fillId="0" borderId="9" xfId="0" applyNumberFormat="1" applyFont="1" applyBorder="1" applyAlignment="1">
      <alignment horizontal="center" vertical="top"/>
    </xf>
    <xf numFmtId="189" fontId="1" fillId="3" borderId="10" xfId="0" applyNumberFormat="1" applyFont="1" applyFill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1" fillId="2" borderId="5" xfId="0" applyFont="1" applyFill="1" applyBorder="1" applyAlignment="1">
      <alignment horizontal="center" vertical="top"/>
    </xf>
    <xf numFmtId="187" fontId="1" fillId="0" borderId="9" xfId="0" applyNumberFormat="1" applyFont="1" applyBorder="1" applyAlignment="1">
      <alignment vertical="top"/>
    </xf>
    <xf numFmtId="187" fontId="1" fillId="0" borderId="14" xfId="0" applyNumberFormat="1" applyFont="1" applyBorder="1" applyAlignment="1">
      <alignment vertical="top"/>
    </xf>
    <xf numFmtId="2" fontId="1" fillId="0" borderId="15" xfId="0" applyNumberFormat="1" applyFont="1" applyBorder="1" applyAlignment="1">
      <alignment vertical="top"/>
    </xf>
    <xf numFmtId="2" fontId="1" fillId="4" borderId="15" xfId="0" applyNumberFormat="1" applyFont="1" applyFill="1" applyBorder="1" applyAlignment="1">
      <alignment horizontal="center" vertical="top"/>
    </xf>
    <xf numFmtId="2" fontId="1" fillId="0" borderId="15" xfId="0" applyNumberFormat="1" applyFont="1" applyBorder="1" applyAlignment="1">
      <alignment horizontal="center" vertical="top"/>
    </xf>
    <xf numFmtId="189" fontId="1" fillId="4" borderId="15" xfId="0" applyNumberFormat="1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3" xfId="0" applyFont="1" applyFill="1" applyBorder="1" applyAlignment="1">
      <alignment horizontal="center" vertical="top"/>
    </xf>
    <xf numFmtId="187" fontId="1" fillId="0" borderId="4" xfId="0" applyNumberFormat="1" applyFont="1" applyBorder="1" applyAlignment="1">
      <alignment horizontal="center" vertical="top"/>
    </xf>
    <xf numFmtId="189" fontId="16" fillId="0" borderId="5" xfId="0" applyNumberFormat="1" applyFont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top"/>
    </xf>
    <xf numFmtId="188" fontId="1" fillId="3" borderId="5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189" fontId="10" fillId="0" borderId="17" xfId="0" applyNumberFormat="1" applyFont="1" applyBorder="1" applyAlignment="1">
      <alignment horizontal="center" vertical="center"/>
    </xf>
    <xf numFmtId="189" fontId="1" fillId="3" borderId="5" xfId="0" applyNumberFormat="1" applyFont="1" applyFill="1" applyBorder="1" applyAlignment="1">
      <alignment horizontal="center" vertical="top"/>
    </xf>
    <xf numFmtId="189" fontId="1" fillId="3" borderId="6" xfId="0" applyNumberFormat="1" applyFont="1" applyFill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2" fontId="1" fillId="3" borderId="15" xfId="0" applyNumberFormat="1" applyFont="1" applyFill="1" applyBorder="1" applyAlignment="1">
      <alignment horizontal="center" vertical="top"/>
    </xf>
    <xf numFmtId="188" fontId="1" fillId="3" borderId="15" xfId="0" applyNumberFormat="1" applyFont="1" applyFill="1" applyBorder="1" applyAlignment="1">
      <alignment horizontal="center" vertical="top"/>
    </xf>
    <xf numFmtId="0" fontId="1" fillId="0" borderId="15" xfId="0" applyFont="1" applyBorder="1" applyAlignment="1">
      <alignment vertical="top"/>
    </xf>
    <xf numFmtId="189" fontId="1" fillId="3" borderId="15" xfId="0" applyNumberFormat="1" applyFont="1" applyFill="1" applyBorder="1" applyAlignment="1">
      <alignment horizontal="center" vertical="top"/>
    </xf>
    <xf numFmtId="189" fontId="1" fillId="3" borderId="16" xfId="0" applyNumberFormat="1" applyFont="1" applyFill="1" applyBorder="1" applyAlignment="1">
      <alignment horizontal="center" vertical="top"/>
    </xf>
    <xf numFmtId="187" fontId="1" fillId="0" borderId="18" xfId="0" applyNumberFormat="1" applyFont="1" applyBorder="1" applyAlignment="1">
      <alignment horizontal="center" vertical="top"/>
    </xf>
    <xf numFmtId="0" fontId="8" fillId="2" borderId="15" xfId="0" applyFont="1" applyFill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 vertical="top"/>
    </xf>
    <xf numFmtId="188" fontId="1" fillId="5" borderId="2" xfId="0" applyNumberFormat="1" applyFont="1" applyFill="1" applyBorder="1" applyAlignment="1">
      <alignment horizontal="center" vertical="top"/>
    </xf>
    <xf numFmtId="188" fontId="1" fillId="5" borderId="10" xfId="0" applyNumberFormat="1" applyFont="1" applyFill="1" applyBorder="1" applyAlignment="1">
      <alignment horizontal="center" vertical="top"/>
    </xf>
    <xf numFmtId="188" fontId="1" fillId="5" borderId="15" xfId="0" applyNumberFormat="1" applyFont="1" applyFill="1" applyBorder="1" applyAlignment="1">
      <alignment horizontal="center" vertical="top"/>
    </xf>
    <xf numFmtId="188" fontId="1" fillId="5" borderId="16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8" fillId="2" borderId="15" xfId="0" applyFont="1" applyFill="1" applyBorder="1" applyAlignment="1">
      <alignment horizontal="center" vertical="top"/>
    </xf>
    <xf numFmtId="0" fontId="8" fillId="2" borderId="16" xfId="0" applyFont="1" applyFill="1" applyBorder="1" applyAlignment="1">
      <alignment horizontal="center" vertical="top"/>
    </xf>
    <xf numFmtId="188" fontId="1" fillId="5" borderId="1" xfId="0" applyNumberFormat="1" applyFont="1" applyFill="1" applyBorder="1" applyAlignment="1">
      <alignment horizontal="center" vertical="top"/>
    </xf>
    <xf numFmtId="188" fontId="1" fillId="5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sng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LMC 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ฝายท่าม.โก๋ (ฝั่งซ้าย)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โครงการชลประทานเชียงใหม่</a:t>
            </a:r>
          </a:p>
        </c:rich>
      </c:tx>
      <c:layout>
        <c:manualLayout>
          <c:xMode val="edge"/>
          <c:yMode val="edge"/>
          <c:x val="0.1894477285959083"/>
          <c:y val="4.0627942435728849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928550597842014"/>
          <c:y val="0.20633459814737706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1.0348530457186714E-2"/>
                  <c:y val="0.36848725637407231"/>
                </c:manualLayout>
              </c:layout>
              <c:numFmt formatCode="#,##0.0000" sourceLinked="0"/>
              <c:spPr>
                <a:solidFill>
                  <a:sysClr val="window" lastClr="FFFFFF"/>
                </a:solidFill>
                <a:ln w="12700"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'LMCฝายท่าม.โก๋ free flow'!$H$53:$H$57</c:f>
              <c:numCache>
                <c:formatCode>0.000</c:formatCode>
                <c:ptCount val="5"/>
                <c:pt idx="0">
                  <c:v>9.4666666666666668</c:v>
                </c:pt>
                <c:pt idx="1">
                  <c:v>4.5666666666666673</c:v>
                </c:pt>
                <c:pt idx="2">
                  <c:v>3</c:v>
                </c:pt>
                <c:pt idx="3">
                  <c:v>2.2166666666666668</c:v>
                </c:pt>
              </c:numCache>
            </c:numRef>
          </c:xVal>
          <c:yVal>
            <c:numRef>
              <c:f>'LMCฝายท่าม.โก๋ free flow'!$I$53:$I$57</c:f>
              <c:numCache>
                <c:formatCode>0.000</c:formatCode>
                <c:ptCount val="5"/>
                <c:pt idx="0">
                  <c:v>0.21787337784864658</c:v>
                </c:pt>
                <c:pt idx="1">
                  <c:v>0.20091806266474621</c:v>
                </c:pt>
                <c:pt idx="2">
                  <c:v>0.14249021452980293</c:v>
                </c:pt>
                <c:pt idx="3">
                  <c:v>0.12153453528251869</c:v>
                </c:pt>
              </c:numCache>
            </c:numRef>
          </c:yVal>
        </c:ser>
        <c:axId val="88315776"/>
        <c:axId val="89916160"/>
      </c:scatterChart>
      <c:valAx>
        <c:axId val="88315776"/>
        <c:scaling>
          <c:orientation val="minMax"/>
          <c:max val="10"/>
          <c:min val="0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55980731559104824"/>
              <c:y val="0.92878814867856063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9916160"/>
        <c:crossesAt val="1.0000000000000005E-2"/>
        <c:crossBetween val="midCat"/>
        <c:majorUnit val="1"/>
        <c:minorUnit val="0.2"/>
      </c:valAx>
      <c:valAx>
        <c:axId val="89916160"/>
        <c:scaling>
          <c:orientation val="minMax"/>
          <c:max val="0.30000000000000032"/>
          <c:min val="0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88315776"/>
        <c:crosses val="autoZero"/>
        <c:crossBetween val="midCat"/>
        <c:majorUnit val="0.1"/>
        <c:minorUnit val="2.0000000000000011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466" l="0.70000000000000062" r="0.70000000000000062" t="0.75000000000000466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21648</xdr:colOff>
      <xdr:row>0</xdr:row>
      <xdr:rowOff>80529</xdr:rowOff>
    </xdr:from>
    <xdr:to>
      <xdr:col>1</xdr:col>
      <xdr:colOff>669348</xdr:colOff>
      <xdr:row>2</xdr:row>
      <xdr:rowOff>175779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7398" y="80529"/>
          <a:ext cx="647700" cy="7706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43296</xdr:colOff>
      <xdr:row>28</xdr:row>
      <xdr:rowOff>258618</xdr:rowOff>
    </xdr:from>
    <xdr:to>
      <xdr:col>3</xdr:col>
      <xdr:colOff>407844</xdr:colOff>
      <xdr:row>34</xdr:row>
      <xdr:rowOff>8660</xdr:rowOff>
    </xdr:to>
    <xdr:pic>
      <xdr:nvPicPr>
        <xdr:cNvPr id="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6843" t="30321" r="21516" b="42590"/>
        <a:stretch>
          <a:fillRect/>
        </a:stretch>
      </xdr:blipFill>
      <xdr:spPr bwMode="auto">
        <a:xfrm>
          <a:off x="43296" y="7678593"/>
          <a:ext cx="2479098" cy="1350242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502714</xdr:colOff>
      <xdr:row>29</xdr:row>
      <xdr:rowOff>133640</xdr:rowOff>
    </xdr:from>
    <xdr:to>
      <xdr:col>6</xdr:col>
      <xdr:colOff>494901</xdr:colOff>
      <xdr:row>34</xdr:row>
      <xdr:rowOff>60615</xdr:rowOff>
    </xdr:to>
    <xdr:pic>
      <xdr:nvPicPr>
        <xdr:cNvPr id="4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32840" t="32629" r="17258" b="39839"/>
        <a:stretch>
          <a:fillRect/>
        </a:stretch>
      </xdr:blipFill>
      <xdr:spPr bwMode="auto">
        <a:xfrm>
          <a:off x="2617264" y="7820315"/>
          <a:ext cx="2116262" cy="12604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342323</xdr:colOff>
      <xdr:row>29</xdr:row>
      <xdr:rowOff>160193</xdr:rowOff>
    </xdr:from>
    <xdr:to>
      <xdr:col>8</xdr:col>
      <xdr:colOff>710045</xdr:colOff>
      <xdr:row>34</xdr:row>
      <xdr:rowOff>50196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580948" y="7846868"/>
          <a:ext cx="1834572" cy="1223503"/>
        </a:xfrm>
        <a:prstGeom prst="rect">
          <a:avLst/>
        </a:prstGeom>
        <a:noFill/>
      </xdr:spPr>
    </xdr:pic>
    <xdr:clientData/>
  </xdr:twoCellAnchor>
  <xdr:twoCellAnchor>
    <xdr:from>
      <xdr:col>1</xdr:col>
      <xdr:colOff>3463</xdr:colOff>
      <xdr:row>34</xdr:row>
      <xdr:rowOff>164523</xdr:rowOff>
    </xdr:from>
    <xdr:to>
      <xdr:col>3</xdr:col>
      <xdr:colOff>225136</xdr:colOff>
      <xdr:row>35</xdr:row>
      <xdr:rowOff>275070</xdr:rowOff>
    </xdr:to>
    <xdr:sp macro="" textlink="">
      <xdr:nvSpPr>
        <xdr:cNvPr id="6" name="สี่เหลี่ยมผืนผ้า 5"/>
        <xdr:cNvSpPr/>
      </xdr:nvSpPr>
      <xdr:spPr>
        <a:xfrm>
          <a:off x="289213" y="9184698"/>
          <a:ext cx="2050473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Free flow</a:t>
          </a:r>
          <a:endParaRPr lang="th-TH" sz="1800" b="1"/>
        </a:p>
      </xdr:txBody>
    </xdr:sp>
    <xdr:clientData/>
  </xdr:twoCellAnchor>
  <xdr:twoCellAnchor>
    <xdr:from>
      <xdr:col>5</xdr:col>
      <xdr:colOff>230621</xdr:colOff>
      <xdr:row>34</xdr:row>
      <xdr:rowOff>167120</xdr:rowOff>
    </xdr:from>
    <xdr:to>
      <xdr:col>8</xdr:col>
      <xdr:colOff>79953</xdr:colOff>
      <xdr:row>35</xdr:row>
      <xdr:rowOff>277667</xdr:rowOff>
    </xdr:to>
    <xdr:sp macro="" textlink="">
      <xdr:nvSpPr>
        <xdr:cNvPr id="7" name="สี่เหลี่ยมผืนผ้า 6"/>
        <xdr:cNvSpPr/>
      </xdr:nvSpPr>
      <xdr:spPr>
        <a:xfrm>
          <a:off x="3735821" y="9187295"/>
          <a:ext cx="2049607" cy="37724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en-US" sz="1800" b="1"/>
            <a:t>Submerged flow</a:t>
          </a:r>
          <a:endParaRPr lang="th-TH" sz="1800" b="1"/>
        </a:p>
      </xdr:txBody>
    </xdr:sp>
    <xdr:clientData/>
  </xdr:twoCellAnchor>
  <xdr:twoCellAnchor>
    <xdr:from>
      <xdr:col>3</xdr:col>
      <xdr:colOff>51955</xdr:colOff>
      <xdr:row>11</xdr:row>
      <xdr:rowOff>86591</xdr:rowOff>
    </xdr:from>
    <xdr:to>
      <xdr:col>3</xdr:col>
      <xdr:colOff>173182</xdr:colOff>
      <xdr:row>11</xdr:row>
      <xdr:rowOff>207818</xdr:rowOff>
    </xdr:to>
    <xdr:sp macro="" textlink="">
      <xdr:nvSpPr>
        <xdr:cNvPr id="8" name="สี่เหลี่ยมผืนผ้า 7"/>
        <xdr:cNvSpPr/>
      </xdr:nvSpPr>
      <xdr:spPr>
        <a:xfrm>
          <a:off x="2173432" y="3169227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5</xdr:col>
      <xdr:colOff>51954</xdr:colOff>
      <xdr:row>11</xdr:row>
      <xdr:rowOff>103908</xdr:rowOff>
    </xdr:from>
    <xdr:to>
      <xdr:col>5</xdr:col>
      <xdr:colOff>173181</xdr:colOff>
      <xdr:row>11</xdr:row>
      <xdr:rowOff>225135</xdr:rowOff>
    </xdr:to>
    <xdr:sp macro="" textlink="">
      <xdr:nvSpPr>
        <xdr:cNvPr id="9" name="สี่เหลี่ยมผืนผ้า 8"/>
        <xdr:cNvSpPr/>
      </xdr:nvSpPr>
      <xdr:spPr>
        <a:xfrm>
          <a:off x="3558886" y="318654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25</xdr:row>
      <xdr:rowOff>95249</xdr:rowOff>
    </xdr:from>
    <xdr:to>
      <xdr:col>1</xdr:col>
      <xdr:colOff>216476</xdr:colOff>
      <xdr:row>25</xdr:row>
      <xdr:rowOff>216476</xdr:rowOff>
    </xdr:to>
    <xdr:sp macro="" textlink="">
      <xdr:nvSpPr>
        <xdr:cNvPr id="10" name="สี่เหลี่ยมผืนผ้า 9"/>
        <xdr:cNvSpPr/>
      </xdr:nvSpPr>
      <xdr:spPr>
        <a:xfrm>
          <a:off x="380999" y="6745431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26</xdr:row>
      <xdr:rowOff>86590</xdr:rowOff>
    </xdr:from>
    <xdr:to>
      <xdr:col>1</xdr:col>
      <xdr:colOff>216476</xdr:colOff>
      <xdr:row>26</xdr:row>
      <xdr:rowOff>207817</xdr:rowOff>
    </xdr:to>
    <xdr:sp macro="" textlink="">
      <xdr:nvSpPr>
        <xdr:cNvPr id="11" name="สี่เหลี่ยมผืนผ้า 10"/>
        <xdr:cNvSpPr/>
      </xdr:nvSpPr>
      <xdr:spPr>
        <a:xfrm>
          <a:off x="380999" y="7005204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27</xdr:row>
      <xdr:rowOff>77931</xdr:rowOff>
    </xdr:from>
    <xdr:to>
      <xdr:col>1</xdr:col>
      <xdr:colOff>216476</xdr:colOff>
      <xdr:row>27</xdr:row>
      <xdr:rowOff>199158</xdr:rowOff>
    </xdr:to>
    <xdr:sp macro="" textlink="">
      <xdr:nvSpPr>
        <xdr:cNvPr id="12" name="สี่เหลี่ยมผืนผ้า 11"/>
        <xdr:cNvSpPr/>
      </xdr:nvSpPr>
      <xdr:spPr>
        <a:xfrm>
          <a:off x="380999" y="7264976"/>
          <a:ext cx="121227" cy="121227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  <xdr:twoCellAnchor>
    <xdr:from>
      <xdr:col>1</xdr:col>
      <xdr:colOff>95249</xdr:colOff>
      <xdr:row>28</xdr:row>
      <xdr:rowOff>60613</xdr:rowOff>
    </xdr:from>
    <xdr:to>
      <xdr:col>1</xdr:col>
      <xdr:colOff>216476</xdr:colOff>
      <xdr:row>28</xdr:row>
      <xdr:rowOff>181840</xdr:rowOff>
    </xdr:to>
    <xdr:sp macro="" textlink="">
      <xdr:nvSpPr>
        <xdr:cNvPr id="13" name="สี่เหลี่ยมผืนผ้า 12"/>
        <xdr:cNvSpPr/>
      </xdr:nvSpPr>
      <xdr:spPr>
        <a:xfrm>
          <a:off x="380999" y="7516090"/>
          <a:ext cx="121227" cy="121227"/>
        </a:xfrm>
        <a:prstGeom prst="rect">
          <a:avLst/>
        </a:prstGeom>
        <a:solidFill>
          <a:schemeClr val="bg1">
            <a:lumMod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th-T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68</xdr:row>
      <xdr:rowOff>118629</xdr:rowOff>
    </xdr:from>
    <xdr:to>
      <xdr:col>8</xdr:col>
      <xdr:colOff>626052</xdr:colOff>
      <xdr:row>80</xdr:row>
      <xdr:rowOff>238124</xdr:rowOff>
    </xdr:to>
    <xdr:graphicFrame macro="">
      <xdr:nvGraphicFramePr>
        <xdr:cNvPr id="4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161925</xdr:colOff>
      <xdr:row>35</xdr:row>
      <xdr:rowOff>264102</xdr:rowOff>
    </xdr:from>
    <xdr:to>
      <xdr:col>1</xdr:col>
      <xdr:colOff>304800</xdr:colOff>
      <xdr:row>36</xdr:row>
      <xdr:rowOff>174913</xdr:rowOff>
    </xdr:to>
    <xdr:cxnSp macro="">
      <xdr:nvCxnSpPr>
        <xdr:cNvPr id="6" name="ตัวเชื่อมต่อตรง 5"/>
        <xdr:cNvCxnSpPr/>
      </xdr:nvCxnSpPr>
      <xdr:spPr>
        <a:xfrm flipV="1">
          <a:off x="447675" y="9455727"/>
          <a:ext cx="142875" cy="177511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49357</xdr:rowOff>
    </xdr:from>
    <xdr:to>
      <xdr:col>1</xdr:col>
      <xdr:colOff>314325</xdr:colOff>
      <xdr:row>37</xdr:row>
      <xdr:rowOff>219075</xdr:rowOff>
    </xdr:to>
    <xdr:cxnSp macro="">
      <xdr:nvCxnSpPr>
        <xdr:cNvPr id="7" name="ตัวเชื่อมต่อตรง 6"/>
        <xdr:cNvCxnSpPr/>
      </xdr:nvCxnSpPr>
      <xdr:spPr>
        <a:xfrm flipV="1">
          <a:off x="457200" y="9783907"/>
          <a:ext cx="142875" cy="169718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26377</xdr:colOff>
      <xdr:row>11</xdr:row>
      <xdr:rowOff>48026</xdr:rowOff>
    </xdr:from>
    <xdr:to>
      <xdr:col>5</xdr:col>
      <xdr:colOff>169252</xdr:colOff>
      <xdr:row>11</xdr:row>
      <xdr:rowOff>226070</xdr:rowOff>
    </xdr:to>
    <xdr:cxnSp macro="">
      <xdr:nvCxnSpPr>
        <xdr:cNvPr id="8" name="ตัวเชื่อมต่อตรง 7"/>
        <xdr:cNvCxnSpPr/>
      </xdr:nvCxnSpPr>
      <xdr:spPr>
        <a:xfrm flipV="1">
          <a:off x="3533309" y="3130662"/>
          <a:ext cx="142875" cy="178044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790575</xdr:colOff>
      <xdr:row>25</xdr:row>
      <xdr:rowOff>180975</xdr:rowOff>
    </xdr:from>
    <xdr:to>
      <xdr:col>7</xdr:col>
      <xdr:colOff>304800</xdr:colOff>
      <xdr:row>33</xdr:row>
      <xdr:rowOff>161925</xdr:rowOff>
    </xdr:to>
    <xdr:pic>
      <xdr:nvPicPr>
        <xdr:cNvPr id="9" name="Picture 3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1076325" y="6705600"/>
          <a:ext cx="4200525" cy="211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36"/>
  <sheetViews>
    <sheetView showWhiteSpace="0" zoomScaleNormal="100" zoomScalePageLayoutView="110" workbookViewId="0">
      <selection activeCell="F26" sqref="F26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26.25">
      <c r="B1" s="88" t="s">
        <v>0</v>
      </c>
      <c r="C1" s="88"/>
      <c r="D1" s="88"/>
      <c r="E1" s="88"/>
      <c r="F1" s="88"/>
      <c r="G1" s="88"/>
      <c r="H1" s="88"/>
      <c r="I1" s="88"/>
    </row>
    <row r="2" spans="1:9" ht="22.5" customHeight="1">
      <c r="A2" s="2"/>
      <c r="B2" s="89" t="s">
        <v>1</v>
      </c>
      <c r="C2" s="89"/>
      <c r="D2" s="89"/>
      <c r="E2" s="89"/>
      <c r="F2" s="89"/>
      <c r="G2" s="89"/>
      <c r="H2" s="89"/>
      <c r="I2" s="89"/>
    </row>
    <row r="3" spans="1:9" ht="21" customHeight="1">
      <c r="A3" s="2"/>
      <c r="B3" s="90" t="s">
        <v>28</v>
      </c>
      <c r="C3" s="90"/>
      <c r="D3" s="90"/>
      <c r="E3" s="90"/>
      <c r="F3" s="90"/>
      <c r="G3" s="90"/>
      <c r="H3" s="90"/>
      <c r="I3" s="90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/>
      <c r="B5" s="4" t="s">
        <v>2</v>
      </c>
      <c r="C5" s="2"/>
      <c r="D5" s="93"/>
      <c r="E5" s="93"/>
      <c r="F5" s="93"/>
      <c r="G5" s="93"/>
      <c r="H5" s="93"/>
      <c r="I5" s="93"/>
    </row>
    <row r="6" spans="1:9" ht="21.2" customHeight="1">
      <c r="A6" s="2"/>
      <c r="B6" s="4" t="s">
        <v>3</v>
      </c>
      <c r="C6" s="2"/>
      <c r="D6" s="2"/>
      <c r="E6" s="93"/>
      <c r="F6" s="93"/>
      <c r="G6" s="93"/>
      <c r="H6" s="93"/>
      <c r="I6" s="93"/>
    </row>
    <row r="7" spans="1:9" ht="21.2" customHeight="1">
      <c r="A7" s="2"/>
      <c r="B7" s="4" t="s">
        <v>4</v>
      </c>
      <c r="C7" s="2"/>
      <c r="D7" s="91" t="s">
        <v>64</v>
      </c>
      <c r="E7" s="91"/>
      <c r="F7" s="91"/>
      <c r="G7" s="91"/>
      <c r="H7" s="91"/>
      <c r="I7" s="91"/>
    </row>
    <row r="8" spans="1:9" ht="21.2" customHeight="1">
      <c r="A8" s="2"/>
      <c r="B8" s="4" t="s">
        <v>5</v>
      </c>
      <c r="C8" s="2"/>
      <c r="D8" s="93" t="s">
        <v>65</v>
      </c>
      <c r="E8" s="93"/>
      <c r="F8" s="93"/>
      <c r="G8" s="93"/>
      <c r="H8" s="93"/>
      <c r="I8" s="93"/>
    </row>
    <row r="9" spans="1:9" ht="21.2" customHeight="1">
      <c r="A9" s="2"/>
      <c r="B9" s="4" t="s">
        <v>6</v>
      </c>
      <c r="C9" s="2"/>
      <c r="D9" s="94" t="s">
        <v>66</v>
      </c>
      <c r="E9" s="94"/>
      <c r="F9" s="94"/>
      <c r="G9" s="94"/>
      <c r="H9" s="94"/>
      <c r="I9" s="94"/>
    </row>
    <row r="10" spans="1:9" ht="21.2" customHeight="1">
      <c r="A10" s="2"/>
      <c r="B10" s="4" t="s">
        <v>7</v>
      </c>
      <c r="C10" s="2"/>
      <c r="D10" s="7" t="s">
        <v>68</v>
      </c>
      <c r="E10" s="7"/>
      <c r="F10" s="10"/>
      <c r="G10" s="6" t="s">
        <v>8</v>
      </c>
      <c r="H10" s="1" t="s">
        <v>67</v>
      </c>
      <c r="I10" s="7"/>
    </row>
    <row r="11" spans="1:9" ht="21.2" customHeight="1">
      <c r="A11" s="2"/>
      <c r="B11" s="4" t="s">
        <v>9</v>
      </c>
      <c r="C11" s="2"/>
      <c r="D11" s="91" t="s">
        <v>69</v>
      </c>
      <c r="E11" s="91"/>
      <c r="F11" s="91" t="s">
        <v>70</v>
      </c>
      <c r="G11" s="91"/>
      <c r="H11" s="10"/>
      <c r="I11" s="10"/>
    </row>
    <row r="12" spans="1:9" ht="21.2" customHeight="1">
      <c r="A12" s="2"/>
      <c r="B12" s="4" t="s">
        <v>10</v>
      </c>
      <c r="C12" s="2"/>
      <c r="D12" s="2" t="s">
        <v>72</v>
      </c>
      <c r="E12" s="2"/>
      <c r="F12" s="2" t="s">
        <v>71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13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14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11"/>
      <c r="C16" s="12" t="s">
        <v>15</v>
      </c>
      <c r="D16" s="12"/>
      <c r="E16" s="12"/>
      <c r="F16" s="12"/>
      <c r="G16" s="13">
        <v>2</v>
      </c>
      <c r="H16" s="12" t="s">
        <v>16</v>
      </c>
      <c r="I16" s="2"/>
    </row>
    <row r="17" spans="1:9" ht="21.2" customHeight="1">
      <c r="A17" s="2"/>
      <c r="B17" s="4"/>
      <c r="C17" s="12" t="s">
        <v>17</v>
      </c>
      <c r="D17" s="12"/>
      <c r="E17" s="14" t="s">
        <v>18</v>
      </c>
      <c r="F17" s="15"/>
      <c r="G17" s="45">
        <v>4</v>
      </c>
      <c r="H17" s="12" t="s">
        <v>19</v>
      </c>
      <c r="I17" s="2"/>
    </row>
    <row r="18" spans="1:9" ht="21.2" customHeight="1">
      <c r="A18" s="2"/>
      <c r="B18" s="4"/>
      <c r="C18" s="12"/>
      <c r="D18" s="12"/>
      <c r="E18" s="14" t="s">
        <v>20</v>
      </c>
      <c r="F18" s="16"/>
      <c r="G18" s="45">
        <v>2.5</v>
      </c>
      <c r="H18" s="12" t="s">
        <v>19</v>
      </c>
      <c r="I18" s="2"/>
    </row>
    <row r="19" spans="1:9" ht="21.2" customHeight="1">
      <c r="A19" s="2"/>
      <c r="B19" s="4" t="s">
        <v>21</v>
      </c>
      <c r="C19" s="2"/>
      <c r="D19" s="2"/>
      <c r="E19" s="2"/>
      <c r="F19" s="2"/>
      <c r="G19" s="17"/>
      <c r="H19" s="18" t="s">
        <v>74</v>
      </c>
      <c r="I19" s="2"/>
    </row>
    <row r="20" spans="1:9" ht="21.2" customHeight="1">
      <c r="A20" s="2"/>
      <c r="B20" s="4" t="s">
        <v>22</v>
      </c>
      <c r="C20" s="2"/>
      <c r="D20" s="2"/>
      <c r="E20" s="2"/>
      <c r="F20" s="2"/>
      <c r="G20" s="17"/>
      <c r="H20" s="18" t="s">
        <v>74</v>
      </c>
      <c r="I20" s="2"/>
    </row>
    <row r="21" spans="1:9" ht="21.2" customHeight="1">
      <c r="A21" s="2"/>
      <c r="B21" s="19" t="s">
        <v>23</v>
      </c>
      <c r="C21" s="2"/>
      <c r="D21" s="2"/>
      <c r="E21" s="2"/>
      <c r="F21" s="2"/>
      <c r="G21" s="46">
        <v>178.3</v>
      </c>
      <c r="H21" s="18" t="s">
        <v>73</v>
      </c>
      <c r="I21" s="2"/>
    </row>
    <row r="22" spans="1:9" ht="21.2" customHeight="1">
      <c r="A22" s="2"/>
      <c r="B22" s="4" t="s">
        <v>24</v>
      </c>
      <c r="C22" s="2"/>
      <c r="D22" s="2"/>
      <c r="E22" s="2"/>
      <c r="F22" s="2"/>
      <c r="G22" s="17"/>
      <c r="H22" s="20" t="s">
        <v>25</v>
      </c>
      <c r="I22" s="2"/>
    </row>
    <row r="23" spans="1:9" ht="21.2" customHeight="1">
      <c r="A23" s="2"/>
      <c r="B23" s="4" t="s">
        <v>26</v>
      </c>
      <c r="C23" s="2"/>
      <c r="D23" s="2"/>
      <c r="E23" s="2"/>
      <c r="F23" s="2"/>
      <c r="G23" s="17"/>
      <c r="H23" s="18" t="s">
        <v>19</v>
      </c>
      <c r="I23" s="2"/>
    </row>
    <row r="24" spans="1:9" ht="14.1" customHeight="1">
      <c r="A24" s="2"/>
      <c r="B24" s="4"/>
      <c r="C24" s="2"/>
      <c r="D24" s="21"/>
      <c r="E24" s="2"/>
      <c r="F24" s="2"/>
      <c r="G24" s="2"/>
      <c r="H24" s="2"/>
      <c r="I24" s="2"/>
    </row>
    <row r="25" spans="1:9" ht="21.2" customHeight="1">
      <c r="A25" s="3"/>
      <c r="B25" s="4" t="s">
        <v>27</v>
      </c>
      <c r="C25" s="2"/>
      <c r="D25" s="2"/>
      <c r="E25" s="2"/>
      <c r="F25" s="2"/>
      <c r="G25" s="2"/>
      <c r="H25" s="2"/>
      <c r="I25" s="2"/>
    </row>
    <row r="26" spans="1:9" ht="21.2" customHeight="1">
      <c r="A26" s="2"/>
      <c r="B26" s="2" t="s">
        <v>75</v>
      </c>
      <c r="C26" s="2"/>
      <c r="D26" s="2"/>
      <c r="E26" s="2"/>
      <c r="F26" s="2"/>
      <c r="G26" s="2"/>
      <c r="H26" s="2"/>
      <c r="I26" s="2"/>
    </row>
    <row r="27" spans="1:9" ht="21.2" customHeight="1">
      <c r="A27" s="2"/>
      <c r="B27" s="2" t="s">
        <v>76</v>
      </c>
      <c r="C27" s="2"/>
      <c r="D27" s="2"/>
      <c r="E27" s="2"/>
      <c r="F27" s="2"/>
      <c r="G27" s="2"/>
      <c r="H27" s="2"/>
      <c r="I27" s="2"/>
    </row>
    <row r="28" spans="1:9" ht="21.2" customHeight="1">
      <c r="A28" s="2"/>
      <c r="B28" s="2" t="s">
        <v>77</v>
      </c>
      <c r="C28" s="2"/>
      <c r="D28" s="2"/>
      <c r="E28" s="2"/>
      <c r="F28" s="2"/>
      <c r="G28" s="2"/>
      <c r="H28" s="2"/>
      <c r="I28" s="2"/>
    </row>
    <row r="29" spans="1:9" ht="21.2" customHeight="1">
      <c r="A29" s="2"/>
      <c r="B29" s="1" t="s">
        <v>78</v>
      </c>
      <c r="C29" s="2"/>
      <c r="D29" s="2"/>
      <c r="E29" s="2"/>
      <c r="F29" s="2"/>
      <c r="G29" s="2"/>
      <c r="H29" s="2"/>
      <c r="I29" s="2"/>
    </row>
    <row r="30" spans="1:9" ht="21.2" customHeight="1">
      <c r="A30" s="2"/>
      <c r="C30" s="2"/>
      <c r="D30" s="2"/>
      <c r="E30" s="2"/>
      <c r="F30" s="2"/>
      <c r="G30" s="2"/>
      <c r="H30" s="2"/>
      <c r="I30" s="2"/>
    </row>
    <row r="31" spans="1:9" ht="21.2" customHeight="1">
      <c r="A31" s="2"/>
      <c r="B31" s="2"/>
      <c r="C31" s="2"/>
      <c r="D31" s="2"/>
      <c r="E31" s="2"/>
      <c r="F31" s="2"/>
      <c r="G31" s="2"/>
      <c r="H31" s="2"/>
      <c r="I31" s="2"/>
    </row>
    <row r="32" spans="1:9" ht="21.2" customHeight="1">
      <c r="A32" s="2"/>
      <c r="B32" s="2"/>
      <c r="C32" s="2"/>
      <c r="D32" s="2"/>
      <c r="E32" s="2"/>
      <c r="F32" s="2"/>
      <c r="G32" s="2"/>
      <c r="H32" s="2"/>
      <c r="I32" s="2"/>
    </row>
    <row r="33" spans="1:9" ht="21.2" customHeight="1">
      <c r="A33" s="2"/>
      <c r="B33" s="2"/>
      <c r="C33" s="2"/>
      <c r="D33" s="2"/>
      <c r="E33" s="2"/>
      <c r="F33" s="2"/>
      <c r="G33" s="2"/>
      <c r="H33" s="2"/>
      <c r="I33" s="2"/>
    </row>
    <row r="34" spans="1:9" ht="21.2" customHeight="1">
      <c r="A34" s="2"/>
      <c r="B34" s="2"/>
      <c r="C34" s="2"/>
      <c r="D34" s="2"/>
      <c r="E34" s="2"/>
      <c r="F34" s="2"/>
      <c r="G34" s="2"/>
      <c r="H34" s="2"/>
      <c r="I34" s="2"/>
    </row>
    <row r="35" spans="1:9" ht="21.2" customHeight="1">
      <c r="A35" s="2"/>
      <c r="B35" s="92"/>
      <c r="C35" s="92"/>
      <c r="D35" s="2"/>
      <c r="E35" s="2"/>
      <c r="F35" s="12"/>
      <c r="G35" s="12"/>
      <c r="H35" s="2"/>
      <c r="I35" s="2"/>
    </row>
    <row r="36" spans="1:9">
      <c r="A36" s="3"/>
      <c r="B36" s="2"/>
      <c r="D36" s="2"/>
      <c r="F36" s="12"/>
      <c r="G36" s="12"/>
      <c r="H36" s="2"/>
      <c r="I36" s="2"/>
    </row>
  </sheetData>
  <mergeCells count="11">
    <mergeCell ref="B35:C35"/>
    <mergeCell ref="D5:I5"/>
    <mergeCell ref="E6:I6"/>
    <mergeCell ref="D7:I7"/>
    <mergeCell ref="D8:I8"/>
    <mergeCell ref="D9:I9"/>
    <mergeCell ref="B1:I1"/>
    <mergeCell ref="B2:I2"/>
    <mergeCell ref="B3:I3"/>
    <mergeCell ref="D11:E11"/>
    <mergeCell ref="F11:G11"/>
  </mergeCells>
  <printOptions horizontalCentered="1"/>
  <pageMargins left="0.39370078740157483" right="0.19685039370078741" top="0.39370078740157483" bottom="0.39370078740157483" header="0" footer="0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O103"/>
  <sheetViews>
    <sheetView tabSelected="1" view="pageBreakPreview" zoomScale="60" zoomScaleNormal="100" zoomScalePageLayoutView="110" workbookViewId="0">
      <selection activeCell="A26" sqref="A26:I35"/>
    </sheetView>
  </sheetViews>
  <sheetFormatPr defaultRowHeight="21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0" width="5" style="1" customWidth="1"/>
    <col min="11" max="13" width="9" style="1"/>
    <col min="14" max="14" width="10.25" style="1" bestFit="1" customWidth="1"/>
    <col min="15" max="16384" width="9" style="1"/>
  </cols>
  <sheetData>
    <row r="1" spans="1:9" ht="26.25">
      <c r="B1" s="88" t="s">
        <v>0</v>
      </c>
      <c r="C1" s="88"/>
      <c r="D1" s="88"/>
      <c r="E1" s="88"/>
      <c r="F1" s="88"/>
      <c r="G1" s="88"/>
      <c r="H1" s="88"/>
      <c r="I1" s="88"/>
    </row>
    <row r="2" spans="1:9" ht="22.5" customHeight="1">
      <c r="A2" s="2"/>
      <c r="B2" s="89" t="s">
        <v>1</v>
      </c>
      <c r="C2" s="89"/>
      <c r="D2" s="89"/>
      <c r="E2" s="89"/>
      <c r="F2" s="89"/>
      <c r="G2" s="89"/>
      <c r="H2" s="89"/>
      <c r="I2" s="89"/>
    </row>
    <row r="3" spans="1:9" ht="21" customHeight="1">
      <c r="A3" s="2"/>
      <c r="B3" s="90" t="s">
        <v>28</v>
      </c>
      <c r="C3" s="90"/>
      <c r="D3" s="90"/>
      <c r="E3" s="90"/>
      <c r="F3" s="90"/>
      <c r="G3" s="90"/>
      <c r="H3" s="90"/>
      <c r="I3" s="90"/>
    </row>
    <row r="4" spans="1:9" ht="18" customHeight="1">
      <c r="A4" s="2"/>
      <c r="B4" s="2"/>
      <c r="C4" s="2"/>
      <c r="D4" s="2"/>
      <c r="E4" s="2"/>
      <c r="F4" s="2"/>
      <c r="G4" s="2"/>
      <c r="H4" s="2"/>
      <c r="I4" s="2"/>
    </row>
    <row r="5" spans="1:9">
      <c r="A5" s="3">
        <v>1</v>
      </c>
      <c r="B5" s="4" t="s">
        <v>2</v>
      </c>
      <c r="C5" s="2"/>
      <c r="D5" s="2"/>
      <c r="E5" s="2"/>
      <c r="F5" s="2"/>
      <c r="G5" s="2"/>
      <c r="H5" s="2"/>
      <c r="I5" s="2"/>
    </row>
    <row r="6" spans="1:9" ht="21.2" customHeight="1">
      <c r="A6" s="2"/>
      <c r="B6" s="4" t="s">
        <v>29</v>
      </c>
      <c r="C6" s="2"/>
      <c r="D6" s="2"/>
      <c r="E6" s="2"/>
      <c r="F6" s="2"/>
      <c r="G6" s="2"/>
      <c r="H6" s="2"/>
      <c r="I6" s="2"/>
    </row>
    <row r="7" spans="1:9" ht="21.2" customHeight="1">
      <c r="A7" s="2"/>
      <c r="B7" s="4" t="s">
        <v>4</v>
      </c>
      <c r="C7" s="2"/>
      <c r="D7" s="5" t="s">
        <v>83</v>
      </c>
      <c r="E7" s="5"/>
      <c r="F7" s="5"/>
      <c r="G7" s="5"/>
      <c r="H7" s="6" t="s">
        <v>30</v>
      </c>
      <c r="I7" s="7"/>
    </row>
    <row r="8" spans="1:9" ht="21.2" customHeight="1">
      <c r="A8" s="2"/>
      <c r="B8" s="4" t="s">
        <v>5</v>
      </c>
      <c r="C8" s="2"/>
      <c r="D8" s="2" t="s">
        <v>82</v>
      </c>
      <c r="E8" s="5"/>
      <c r="F8" s="8"/>
      <c r="G8" s="9"/>
      <c r="H8" s="10"/>
      <c r="I8" s="10"/>
    </row>
    <row r="9" spans="1:9" ht="21.2" customHeight="1">
      <c r="A9" s="2"/>
      <c r="B9" s="4" t="s">
        <v>6</v>
      </c>
      <c r="C9" s="2"/>
      <c r="D9" s="47"/>
      <c r="E9" s="7"/>
      <c r="F9" s="10"/>
      <c r="G9" s="10"/>
      <c r="H9" s="6" t="s">
        <v>84</v>
      </c>
      <c r="I9" s="7" t="s">
        <v>85</v>
      </c>
    </row>
    <row r="10" spans="1:9" ht="21.2" customHeight="1">
      <c r="A10" s="2"/>
      <c r="B10" s="4" t="s">
        <v>7</v>
      </c>
      <c r="C10" s="2"/>
      <c r="D10" s="7" t="s">
        <v>87</v>
      </c>
      <c r="E10" s="7"/>
      <c r="F10" s="10"/>
      <c r="G10" s="10"/>
      <c r="H10" s="6" t="s">
        <v>8</v>
      </c>
      <c r="I10" s="7" t="s">
        <v>86</v>
      </c>
    </row>
    <row r="11" spans="1:9" ht="21.2" customHeight="1">
      <c r="A11" s="2"/>
      <c r="B11" s="4" t="s">
        <v>9</v>
      </c>
      <c r="C11" s="2"/>
      <c r="D11" s="91"/>
      <c r="E11" s="91"/>
      <c r="F11" s="91"/>
      <c r="G11" s="91"/>
      <c r="H11" s="10"/>
      <c r="I11" s="10"/>
    </row>
    <row r="12" spans="1:9" ht="21.2" customHeight="1">
      <c r="A12" s="2"/>
      <c r="B12" s="4" t="s">
        <v>10</v>
      </c>
      <c r="C12" s="2"/>
      <c r="D12" s="2" t="s">
        <v>11</v>
      </c>
      <c r="E12" s="2"/>
      <c r="F12" s="2" t="s">
        <v>12</v>
      </c>
      <c r="G12" s="2"/>
      <c r="H12" s="2"/>
      <c r="I12" s="2"/>
    </row>
    <row r="13" spans="1:9" ht="14.1" customHeight="1">
      <c r="A13" s="2"/>
      <c r="B13" s="4"/>
      <c r="C13" s="2"/>
      <c r="D13" s="2"/>
      <c r="E13" s="2"/>
      <c r="F13" s="2"/>
      <c r="G13" s="2"/>
      <c r="H13" s="2"/>
      <c r="I13" s="2"/>
    </row>
    <row r="14" spans="1:9" ht="21.2" customHeight="1">
      <c r="A14" s="2"/>
      <c r="B14" s="4" t="s">
        <v>31</v>
      </c>
      <c r="C14" s="2"/>
      <c r="D14" s="2"/>
      <c r="E14" s="2"/>
      <c r="F14" s="2"/>
      <c r="G14" s="2"/>
      <c r="H14" s="2"/>
      <c r="I14" s="2"/>
    </row>
    <row r="15" spans="1:9" ht="21.2" customHeight="1">
      <c r="A15" s="2"/>
      <c r="B15" s="4" t="s">
        <v>14</v>
      </c>
      <c r="C15" s="2"/>
      <c r="D15" s="2"/>
      <c r="E15" s="2"/>
      <c r="F15" s="2"/>
      <c r="G15" s="2"/>
      <c r="H15" s="2"/>
      <c r="I15" s="2"/>
    </row>
    <row r="16" spans="1:9" ht="21.2" customHeight="1">
      <c r="A16" s="2"/>
      <c r="B16" s="4"/>
      <c r="C16" s="2"/>
      <c r="D16" s="2" t="s">
        <v>15</v>
      </c>
      <c r="E16" s="2"/>
      <c r="F16" s="2"/>
      <c r="G16" s="23">
        <v>1</v>
      </c>
      <c r="H16" s="2" t="s">
        <v>16</v>
      </c>
      <c r="I16" s="2"/>
    </row>
    <row r="17" spans="1:9" ht="21.2" customHeight="1">
      <c r="A17" s="2"/>
      <c r="B17" s="4"/>
      <c r="C17" s="2"/>
      <c r="D17" s="2" t="s">
        <v>17</v>
      </c>
      <c r="E17" s="24" t="s">
        <v>18</v>
      </c>
      <c r="F17" s="21"/>
      <c r="G17" s="25">
        <v>0.8</v>
      </c>
      <c r="H17" s="2" t="s">
        <v>19</v>
      </c>
      <c r="I17" s="2"/>
    </row>
    <row r="18" spans="1:9" ht="21.2" customHeight="1">
      <c r="A18" s="2"/>
      <c r="B18" s="4"/>
      <c r="C18" s="2"/>
      <c r="D18" s="2"/>
      <c r="E18" s="24" t="s">
        <v>20</v>
      </c>
      <c r="F18" s="26"/>
      <c r="G18" s="27">
        <v>0.8</v>
      </c>
      <c r="H18" s="2" t="s">
        <v>19</v>
      </c>
      <c r="I18" s="2"/>
    </row>
    <row r="19" spans="1:9" ht="21.2" customHeight="1">
      <c r="A19" s="2"/>
      <c r="B19" s="4" t="s">
        <v>21</v>
      </c>
      <c r="C19" s="2"/>
      <c r="D19" s="2"/>
      <c r="E19" s="2"/>
      <c r="F19" s="2"/>
      <c r="G19" s="22" t="s">
        <v>32</v>
      </c>
      <c r="H19" s="2" t="s">
        <v>33</v>
      </c>
      <c r="I19" s="2"/>
    </row>
    <row r="20" spans="1:9" ht="21.2" customHeight="1">
      <c r="A20" s="2"/>
      <c r="B20" s="4" t="s">
        <v>22</v>
      </c>
      <c r="C20" s="2"/>
      <c r="D20" s="2"/>
      <c r="E20" s="2"/>
      <c r="F20" s="2"/>
      <c r="G20" s="22" t="s">
        <v>32</v>
      </c>
      <c r="H20" s="2" t="s">
        <v>33</v>
      </c>
      <c r="I20" s="2"/>
    </row>
    <row r="21" spans="1:9" ht="21.2" customHeight="1">
      <c r="A21" s="2"/>
      <c r="B21" s="19" t="s">
        <v>23</v>
      </c>
      <c r="C21" s="2"/>
      <c r="D21" s="2"/>
      <c r="E21" s="2"/>
      <c r="F21" s="2"/>
      <c r="G21" s="28">
        <v>0</v>
      </c>
      <c r="H21" s="2" t="s">
        <v>34</v>
      </c>
      <c r="I21" s="2"/>
    </row>
    <row r="22" spans="1:9" ht="21.2" customHeight="1">
      <c r="A22" s="2"/>
      <c r="B22" s="4" t="s">
        <v>24</v>
      </c>
      <c r="C22" s="2"/>
      <c r="D22" s="2"/>
      <c r="E22" s="2"/>
      <c r="F22" s="2"/>
      <c r="G22" s="22" t="s">
        <v>32</v>
      </c>
      <c r="H22" s="2" t="s">
        <v>25</v>
      </c>
      <c r="I22" s="2"/>
    </row>
    <row r="23" spans="1:9" ht="21.2" customHeight="1">
      <c r="A23" s="2"/>
      <c r="B23" s="4" t="s">
        <v>26</v>
      </c>
      <c r="C23" s="2"/>
      <c r="D23" s="2"/>
      <c r="E23" s="2"/>
      <c r="F23" s="2"/>
      <c r="G23" s="23" t="s">
        <v>32</v>
      </c>
      <c r="H23" s="2" t="s">
        <v>19</v>
      </c>
      <c r="I23" s="2"/>
    </row>
    <row r="24" spans="1:9" ht="14.1" customHeight="1">
      <c r="A24" s="2"/>
      <c r="B24" s="4"/>
      <c r="C24" s="2"/>
      <c r="D24" s="21"/>
      <c r="E24" s="2"/>
      <c r="F24" s="2"/>
      <c r="G24" s="2"/>
      <c r="H24" s="2"/>
      <c r="I24" s="2"/>
    </row>
    <row r="25" spans="1:9" ht="21.2" customHeight="1">
      <c r="A25" s="2"/>
      <c r="B25" s="4" t="s">
        <v>35</v>
      </c>
      <c r="C25" s="2"/>
      <c r="D25" s="2"/>
      <c r="E25" s="2"/>
      <c r="F25" s="2"/>
      <c r="G25" s="2"/>
      <c r="H25" s="2"/>
      <c r="I25" s="2"/>
    </row>
    <row r="26" spans="1:9" ht="21.2" customHeight="1">
      <c r="A26" s="92"/>
      <c r="B26" s="92"/>
      <c r="C26" s="92"/>
      <c r="D26" s="92"/>
      <c r="E26" s="92"/>
      <c r="F26" s="92"/>
      <c r="G26" s="92"/>
      <c r="H26" s="92"/>
      <c r="I26" s="92"/>
    </row>
    <row r="27" spans="1:9" ht="21.2" customHeight="1">
      <c r="A27" s="92"/>
      <c r="B27" s="92"/>
      <c r="C27" s="92"/>
      <c r="D27" s="92"/>
      <c r="E27" s="92"/>
      <c r="F27" s="92"/>
      <c r="G27" s="92"/>
      <c r="H27" s="92"/>
      <c r="I27" s="92"/>
    </row>
    <row r="28" spans="1:9" ht="21.2" customHeight="1">
      <c r="A28" s="92"/>
      <c r="B28" s="92"/>
      <c r="C28" s="92"/>
      <c r="D28" s="92"/>
      <c r="E28" s="92"/>
      <c r="F28" s="92"/>
      <c r="G28" s="92"/>
      <c r="H28" s="92"/>
      <c r="I28" s="92"/>
    </row>
    <row r="29" spans="1:9" ht="21.2" customHeight="1">
      <c r="A29" s="92"/>
      <c r="B29" s="92"/>
      <c r="C29" s="92"/>
      <c r="D29" s="92"/>
      <c r="E29" s="92"/>
      <c r="F29" s="92"/>
      <c r="G29" s="92"/>
      <c r="H29" s="92"/>
      <c r="I29" s="92"/>
    </row>
    <row r="30" spans="1:9" ht="21.2" customHeight="1">
      <c r="A30" s="92"/>
      <c r="B30" s="92"/>
      <c r="C30" s="92"/>
      <c r="D30" s="92"/>
      <c r="E30" s="92"/>
      <c r="F30" s="92"/>
      <c r="G30" s="92"/>
      <c r="H30" s="92"/>
      <c r="I30" s="92"/>
    </row>
    <row r="31" spans="1:9" ht="21.2" customHeight="1">
      <c r="A31" s="92"/>
      <c r="B31" s="92"/>
      <c r="C31" s="92"/>
      <c r="D31" s="92"/>
      <c r="E31" s="92"/>
      <c r="F31" s="92"/>
      <c r="G31" s="92"/>
      <c r="H31" s="92"/>
      <c r="I31" s="92"/>
    </row>
    <row r="32" spans="1:9" ht="21.2" customHeight="1">
      <c r="A32" s="92"/>
      <c r="B32" s="92"/>
      <c r="C32" s="92"/>
      <c r="D32" s="92"/>
      <c r="E32" s="92"/>
      <c r="F32" s="92"/>
      <c r="G32" s="92"/>
      <c r="H32" s="92"/>
      <c r="I32" s="92"/>
    </row>
    <row r="33" spans="1:9" ht="21.2" customHeight="1">
      <c r="A33" s="92"/>
      <c r="B33" s="92"/>
      <c r="C33" s="92"/>
      <c r="D33" s="92"/>
      <c r="E33" s="92"/>
      <c r="F33" s="92"/>
      <c r="G33" s="92"/>
      <c r="H33" s="92"/>
      <c r="I33" s="92"/>
    </row>
    <row r="34" spans="1:9" ht="21.2" customHeight="1">
      <c r="A34" s="92"/>
      <c r="B34" s="92"/>
      <c r="C34" s="92"/>
      <c r="D34" s="92"/>
      <c r="E34" s="92"/>
      <c r="F34" s="92"/>
      <c r="G34" s="92"/>
      <c r="H34" s="92"/>
      <c r="I34" s="92"/>
    </row>
    <row r="35" spans="1:9" ht="21.2" customHeight="1">
      <c r="A35" s="92"/>
      <c r="B35" s="92"/>
      <c r="C35" s="92"/>
      <c r="D35" s="92"/>
      <c r="E35" s="92"/>
      <c r="F35" s="92"/>
      <c r="G35" s="92"/>
      <c r="H35" s="92"/>
      <c r="I35" s="92"/>
    </row>
    <row r="36" spans="1:9">
      <c r="A36" s="3">
        <v>2</v>
      </c>
      <c r="B36" s="4" t="s">
        <v>36</v>
      </c>
      <c r="C36" s="2"/>
      <c r="D36" s="2"/>
      <c r="E36" s="2"/>
      <c r="F36" s="2"/>
      <c r="G36" s="2"/>
      <c r="H36" s="2"/>
      <c r="I36" s="2"/>
    </row>
    <row r="37" spans="1:9" ht="21.75">
      <c r="A37" s="2"/>
      <c r="B37" s="2" t="s">
        <v>88</v>
      </c>
      <c r="C37" s="2"/>
      <c r="D37" s="2"/>
      <c r="E37" s="2"/>
      <c r="F37" s="2"/>
      <c r="G37" s="2"/>
      <c r="H37" s="2"/>
      <c r="I37" s="2"/>
    </row>
    <row r="38" spans="1:9" ht="21.75">
      <c r="A38" s="2"/>
      <c r="B38" s="2" t="s">
        <v>81</v>
      </c>
      <c r="C38" s="2"/>
      <c r="D38" s="2"/>
      <c r="E38" s="2"/>
      <c r="F38" s="2"/>
      <c r="G38" s="2"/>
      <c r="H38" s="2"/>
      <c r="I38" s="2"/>
    </row>
    <row r="39" spans="1:9">
      <c r="A39" s="2"/>
      <c r="B39" s="2" t="s">
        <v>37</v>
      </c>
      <c r="C39" s="2"/>
      <c r="D39" s="2"/>
      <c r="E39" s="2"/>
      <c r="F39" s="2"/>
      <c r="G39" s="2"/>
      <c r="H39" s="2"/>
      <c r="I39" s="2"/>
    </row>
    <row r="40" spans="1:9" ht="14.1" customHeight="1">
      <c r="A40" s="2"/>
      <c r="B40" s="2"/>
      <c r="C40" s="2"/>
      <c r="D40" s="2"/>
      <c r="E40" s="2"/>
      <c r="F40" s="2"/>
      <c r="G40" s="2"/>
      <c r="H40" s="2"/>
      <c r="I40" s="2"/>
    </row>
    <row r="41" spans="1:9" ht="14.1" customHeight="1">
      <c r="A41" s="2"/>
      <c r="B41" s="2"/>
      <c r="C41" s="2"/>
      <c r="D41" s="2"/>
      <c r="E41" s="2"/>
      <c r="F41" s="2"/>
      <c r="G41" s="2"/>
      <c r="H41" s="2"/>
      <c r="I41" s="2"/>
    </row>
    <row r="42" spans="1:9" ht="21.2" customHeight="1">
      <c r="A42" s="2"/>
      <c r="B42" s="2" t="s">
        <v>38</v>
      </c>
      <c r="C42" s="2" t="s">
        <v>39</v>
      </c>
      <c r="D42" s="2"/>
      <c r="E42" s="2"/>
      <c r="F42" s="2"/>
      <c r="G42" s="2"/>
      <c r="H42" s="2"/>
      <c r="I42" s="2"/>
    </row>
    <row r="43" spans="1:9" ht="21.2" customHeight="1">
      <c r="A43" s="2"/>
      <c r="B43" s="2"/>
      <c r="C43" s="2" t="s">
        <v>40</v>
      </c>
      <c r="D43" s="2"/>
      <c r="E43" s="2"/>
      <c r="F43" s="2"/>
      <c r="G43" s="2"/>
      <c r="H43" s="2"/>
      <c r="I43" s="2"/>
    </row>
    <row r="44" spans="1:9" ht="21.2" customHeight="1">
      <c r="A44" s="2"/>
      <c r="B44" s="2"/>
      <c r="C44" s="2" t="s">
        <v>41</v>
      </c>
      <c r="D44" s="2"/>
      <c r="E44" s="2"/>
      <c r="F44" s="2"/>
      <c r="G44" s="2"/>
      <c r="H44" s="2"/>
      <c r="I44" s="2"/>
    </row>
    <row r="45" spans="1:9" ht="21.2" customHeight="1">
      <c r="A45" s="2"/>
      <c r="B45" s="2"/>
      <c r="C45" s="2" t="s">
        <v>42</v>
      </c>
      <c r="D45" s="2"/>
      <c r="E45" s="2"/>
      <c r="F45" s="2"/>
      <c r="G45" s="2"/>
      <c r="H45" s="2"/>
      <c r="I45" s="2"/>
    </row>
    <row r="46" spans="1:9" ht="21.2" customHeight="1">
      <c r="A46" s="2"/>
      <c r="B46" s="2"/>
      <c r="C46" s="2" t="s">
        <v>43</v>
      </c>
      <c r="D46" s="2"/>
      <c r="E46" s="2"/>
      <c r="F46" s="2"/>
      <c r="G46" s="2"/>
      <c r="H46" s="2"/>
      <c r="I46" s="2"/>
    </row>
    <row r="47" spans="1:9" ht="21.2" customHeight="1">
      <c r="A47" s="2"/>
      <c r="B47" s="2"/>
      <c r="C47" s="2" t="s">
        <v>44</v>
      </c>
      <c r="D47" s="2"/>
      <c r="E47" s="2"/>
      <c r="F47" s="2"/>
      <c r="G47" s="2"/>
      <c r="H47" s="2"/>
      <c r="I47" s="2"/>
    </row>
    <row r="48" spans="1:9" ht="21.2" customHeight="1">
      <c r="A48" s="2"/>
      <c r="B48" s="2"/>
      <c r="C48" s="2"/>
      <c r="D48" s="2"/>
      <c r="E48" s="2"/>
      <c r="F48" s="2"/>
      <c r="G48" s="2"/>
      <c r="H48" s="2"/>
      <c r="I48" s="2"/>
    </row>
    <row r="49" spans="1:15" ht="11.25" customHeight="1">
      <c r="A49" s="2"/>
      <c r="B49" s="2"/>
      <c r="C49" s="2"/>
      <c r="D49" s="2"/>
      <c r="E49" s="2"/>
      <c r="F49" s="2"/>
      <c r="G49" s="2"/>
      <c r="H49" s="2"/>
      <c r="I49" s="2"/>
    </row>
    <row r="50" spans="1:15" ht="19.7" customHeight="1">
      <c r="A50" s="99" t="s">
        <v>45</v>
      </c>
      <c r="B50" s="56" t="s">
        <v>46</v>
      </c>
      <c r="C50" s="56" t="s">
        <v>47</v>
      </c>
      <c r="D50" s="102" t="s">
        <v>48</v>
      </c>
      <c r="E50" s="56"/>
      <c r="F50" s="56" t="s">
        <v>49</v>
      </c>
      <c r="G50" s="102" t="s">
        <v>50</v>
      </c>
      <c r="H50" s="102" t="s">
        <v>51</v>
      </c>
      <c r="I50" s="105" t="s">
        <v>52</v>
      </c>
    </row>
    <row r="51" spans="1:15" ht="19.7" customHeight="1">
      <c r="A51" s="100"/>
      <c r="B51" s="55" t="s">
        <v>53</v>
      </c>
      <c r="C51" s="55" t="s">
        <v>54</v>
      </c>
      <c r="D51" s="103"/>
      <c r="E51" s="54"/>
      <c r="F51" s="55" t="s">
        <v>55</v>
      </c>
      <c r="G51" s="111"/>
      <c r="H51" s="103"/>
      <c r="I51" s="106"/>
    </row>
    <row r="52" spans="1:15" ht="19.7" customHeight="1">
      <c r="A52" s="67"/>
      <c r="B52" s="68" t="s">
        <v>56</v>
      </c>
      <c r="C52" s="68" t="s">
        <v>56</v>
      </c>
      <c r="D52" s="69"/>
      <c r="E52" s="69"/>
      <c r="F52" s="68" t="s">
        <v>57</v>
      </c>
      <c r="G52" s="68" t="s">
        <v>58</v>
      </c>
      <c r="H52" s="69"/>
      <c r="I52" s="70"/>
      <c r="L52" s="1" t="s">
        <v>79</v>
      </c>
      <c r="M52" s="1" t="s">
        <v>80</v>
      </c>
      <c r="N52" s="87" t="s">
        <v>49</v>
      </c>
      <c r="O52" s="87" t="s">
        <v>50</v>
      </c>
    </row>
    <row r="53" spans="1:15">
      <c r="A53" s="71">
        <v>1</v>
      </c>
      <c r="B53" s="72">
        <f>$G$21+L53</f>
        <v>1.42</v>
      </c>
      <c r="C53" s="73">
        <f>$G$21</f>
        <v>0</v>
      </c>
      <c r="D53" s="73">
        <f>$B53-$C53</f>
        <v>1.42</v>
      </c>
      <c r="E53" s="74">
        <f>SQRT(2*9.81*D53)</f>
        <v>5.2782951793168973</v>
      </c>
      <c r="F53" s="75">
        <v>0.15</v>
      </c>
      <c r="G53" s="76">
        <v>0.13800000000000001</v>
      </c>
      <c r="H53" s="77">
        <f>D53/F53</f>
        <v>9.4666666666666668</v>
      </c>
      <c r="I53" s="78">
        <f>G53/(($G$16*$G$17)*F53*E53)</f>
        <v>0.21787337784864658</v>
      </c>
      <c r="K53" s="50">
        <v>241038</v>
      </c>
      <c r="L53" s="51">
        <v>1.42</v>
      </c>
      <c r="M53" s="51">
        <v>0.55400000000000005</v>
      </c>
      <c r="N53" s="52">
        <v>0.15</v>
      </c>
      <c r="O53" s="51">
        <v>0.13800000000000001</v>
      </c>
    </row>
    <row r="54" spans="1:15">
      <c r="A54" s="57">
        <v>2</v>
      </c>
      <c r="B54" s="48">
        <f t="shared" ref="B54:B56" si="0">$G$21+L54</f>
        <v>1.37</v>
      </c>
      <c r="C54" s="30">
        <f t="shared" ref="C54:C56" si="1">$G$21</f>
        <v>0</v>
      </c>
      <c r="D54" s="30">
        <f t="shared" ref="D54:D56" si="2">$B54-$C54</f>
        <v>1.37</v>
      </c>
      <c r="E54" s="33">
        <f t="shared" ref="E54:E56" si="3">SQRT(2*9.81*D54)</f>
        <v>5.1845346946471489</v>
      </c>
      <c r="F54" s="29">
        <v>0.3</v>
      </c>
      <c r="G54" s="53">
        <v>0.25</v>
      </c>
      <c r="H54" s="32">
        <f t="shared" ref="H54:H56" si="4">D54/F54</f>
        <v>4.5666666666666673</v>
      </c>
      <c r="I54" s="58">
        <f>G54/(($G$16*$G$17)*F54*E54)</f>
        <v>0.20091806266474621</v>
      </c>
      <c r="K54" s="50">
        <v>241038</v>
      </c>
      <c r="L54" s="51">
        <v>1.37</v>
      </c>
      <c r="M54" s="51">
        <v>0.74399999999999999</v>
      </c>
      <c r="N54" s="52">
        <v>0.3</v>
      </c>
      <c r="O54" s="51">
        <v>0.25</v>
      </c>
    </row>
    <row r="55" spans="1:15">
      <c r="A55" s="57">
        <v>3</v>
      </c>
      <c r="B55" s="48">
        <f t="shared" si="0"/>
        <v>1.35</v>
      </c>
      <c r="C55" s="30">
        <f t="shared" si="1"/>
        <v>0</v>
      </c>
      <c r="D55" s="30">
        <f t="shared" si="2"/>
        <v>1.35</v>
      </c>
      <c r="E55" s="33">
        <f t="shared" si="3"/>
        <v>5.146552243978487</v>
      </c>
      <c r="F55" s="29">
        <v>0.45</v>
      </c>
      <c r="G55" s="53">
        <v>0.26400000000000001</v>
      </c>
      <c r="H55" s="32">
        <f t="shared" si="4"/>
        <v>3</v>
      </c>
      <c r="I55" s="58">
        <f>G55/(($G$16*$G$17)*F55*E55)</f>
        <v>0.14249021452980293</v>
      </c>
      <c r="K55" s="50">
        <v>241038</v>
      </c>
      <c r="L55" s="51">
        <v>1.35</v>
      </c>
      <c r="M55" s="51">
        <v>0.76400000000000001</v>
      </c>
      <c r="N55" s="52">
        <v>0.45</v>
      </c>
      <c r="O55" s="51">
        <v>0.26400000000000001</v>
      </c>
    </row>
    <row r="56" spans="1:15">
      <c r="A56" s="57">
        <v>4</v>
      </c>
      <c r="B56" s="48">
        <f t="shared" si="0"/>
        <v>1.33</v>
      </c>
      <c r="C56" s="30">
        <f t="shared" si="1"/>
        <v>0</v>
      </c>
      <c r="D56" s="30">
        <f t="shared" si="2"/>
        <v>1.33</v>
      </c>
      <c r="E56" s="33">
        <f t="shared" si="3"/>
        <v>5.1082873842414154</v>
      </c>
      <c r="F56" s="29">
        <v>0.6</v>
      </c>
      <c r="G56" s="53">
        <v>0.29799999999999999</v>
      </c>
      <c r="H56" s="32">
        <f t="shared" si="4"/>
        <v>2.2166666666666668</v>
      </c>
      <c r="I56" s="58">
        <f>G56/(($G$16*$G$17)*F56*E56)</f>
        <v>0.12153453528251869</v>
      </c>
      <c r="K56" s="50">
        <v>241038</v>
      </c>
      <c r="L56" s="51">
        <v>1.33</v>
      </c>
      <c r="M56" s="51">
        <v>0.86399999999999999</v>
      </c>
      <c r="N56" s="52">
        <v>0.6</v>
      </c>
      <c r="O56" s="51">
        <v>0.29799999999999999</v>
      </c>
    </row>
    <row r="57" spans="1:15">
      <c r="A57" s="57"/>
      <c r="B57" s="48"/>
      <c r="C57" s="30"/>
      <c r="D57" s="30"/>
      <c r="E57" s="33"/>
      <c r="F57" s="36"/>
      <c r="G57" s="53"/>
      <c r="H57" s="32"/>
      <c r="I57" s="58"/>
      <c r="K57" s="50"/>
      <c r="L57" s="51"/>
      <c r="M57" s="51"/>
      <c r="N57" s="52"/>
      <c r="O57" s="51"/>
    </row>
    <row r="58" spans="1:15">
      <c r="A58" s="59"/>
      <c r="B58" s="35"/>
      <c r="C58" s="30"/>
      <c r="D58" s="30"/>
      <c r="E58" s="33"/>
      <c r="F58" s="35"/>
      <c r="G58" s="49"/>
      <c r="H58" s="32"/>
      <c r="I58" s="58"/>
    </row>
    <row r="59" spans="1:15">
      <c r="A59" s="59"/>
      <c r="B59" s="35"/>
      <c r="C59" s="30"/>
      <c r="D59" s="30"/>
      <c r="E59" s="33"/>
      <c r="F59" s="35"/>
      <c r="G59" s="35"/>
      <c r="H59" s="32"/>
      <c r="I59" s="58"/>
    </row>
    <row r="60" spans="1:15">
      <c r="A60" s="59"/>
      <c r="B60" s="35"/>
      <c r="C60" s="30"/>
      <c r="D60" s="30"/>
      <c r="E60" s="33"/>
      <c r="F60" s="35"/>
      <c r="G60" s="35"/>
      <c r="H60" s="32"/>
      <c r="I60" s="58"/>
    </row>
    <row r="61" spans="1:15">
      <c r="A61" s="59"/>
      <c r="B61" s="35"/>
      <c r="C61" s="30"/>
      <c r="D61" s="30"/>
      <c r="E61" s="33"/>
      <c r="F61" s="35"/>
      <c r="G61" s="35"/>
      <c r="H61" s="32"/>
      <c r="I61" s="58"/>
    </row>
    <row r="62" spans="1:15">
      <c r="A62" s="59"/>
      <c r="B62" s="35"/>
      <c r="C62" s="30"/>
      <c r="D62" s="30"/>
      <c r="E62" s="33"/>
      <c r="F62" s="35"/>
      <c r="G62" s="35"/>
      <c r="H62" s="32"/>
      <c r="I62" s="58"/>
    </row>
    <row r="63" spans="1:15">
      <c r="A63" s="59"/>
      <c r="B63" s="35"/>
      <c r="C63" s="30"/>
      <c r="D63" s="30"/>
      <c r="E63" s="33"/>
      <c r="F63" s="35"/>
      <c r="G63" s="35"/>
      <c r="H63" s="32"/>
      <c r="I63" s="58"/>
    </row>
    <row r="64" spans="1:15">
      <c r="A64" s="59"/>
      <c r="B64" s="35"/>
      <c r="C64" s="30"/>
      <c r="D64" s="30"/>
      <c r="E64" s="33"/>
      <c r="F64" s="35"/>
      <c r="G64" s="35"/>
      <c r="H64" s="32"/>
      <c r="I64" s="58"/>
    </row>
    <row r="65" spans="1:9">
      <c r="A65" s="59"/>
      <c r="B65" s="35"/>
      <c r="C65" s="30"/>
      <c r="D65" s="30"/>
      <c r="E65" s="33"/>
      <c r="F65" s="35"/>
      <c r="G65" s="35"/>
      <c r="H65" s="32"/>
      <c r="I65" s="58"/>
    </row>
    <row r="66" spans="1:9">
      <c r="A66" s="59"/>
      <c r="B66" s="35"/>
      <c r="C66" s="30"/>
      <c r="D66" s="30"/>
      <c r="E66" s="33"/>
      <c r="F66" s="35"/>
      <c r="G66" s="35"/>
      <c r="H66" s="32"/>
      <c r="I66" s="58"/>
    </row>
    <row r="67" spans="1:9">
      <c r="A67" s="79"/>
      <c r="B67" s="63"/>
      <c r="C67" s="80"/>
      <c r="D67" s="80"/>
      <c r="E67" s="81"/>
      <c r="F67" s="82"/>
      <c r="G67" s="82"/>
      <c r="H67" s="83"/>
      <c r="I67" s="84"/>
    </row>
    <row r="68" spans="1:9">
      <c r="A68" s="26"/>
      <c r="B68" s="26"/>
      <c r="C68" s="26"/>
      <c r="D68" s="26"/>
      <c r="E68" s="26"/>
      <c r="F68" s="26"/>
      <c r="G68" s="26"/>
      <c r="H68" s="26"/>
      <c r="I68" s="26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92"/>
      <c r="B70" s="92"/>
      <c r="C70" s="92"/>
      <c r="D70" s="92"/>
      <c r="E70" s="92"/>
      <c r="F70" s="92"/>
      <c r="G70" s="92"/>
      <c r="H70" s="92"/>
      <c r="I70" s="92"/>
    </row>
    <row r="71" spans="1:9">
      <c r="A71" s="92"/>
      <c r="B71" s="92"/>
      <c r="C71" s="92"/>
      <c r="D71" s="92"/>
      <c r="E71" s="92"/>
      <c r="F71" s="92"/>
      <c r="G71" s="92"/>
      <c r="H71" s="92"/>
      <c r="I71" s="92"/>
    </row>
    <row r="72" spans="1:9">
      <c r="A72" s="92"/>
      <c r="B72" s="92"/>
      <c r="C72" s="92"/>
      <c r="D72" s="92"/>
      <c r="E72" s="92"/>
      <c r="F72" s="92"/>
      <c r="G72" s="92"/>
      <c r="H72" s="92"/>
      <c r="I72" s="92"/>
    </row>
    <row r="73" spans="1:9">
      <c r="A73" s="92"/>
      <c r="B73" s="92"/>
      <c r="C73" s="92"/>
      <c r="D73" s="92"/>
      <c r="E73" s="92"/>
      <c r="F73" s="92"/>
      <c r="G73" s="92"/>
      <c r="H73" s="92"/>
      <c r="I73" s="92"/>
    </row>
    <row r="74" spans="1:9">
      <c r="A74" s="92"/>
      <c r="B74" s="92"/>
      <c r="C74" s="92"/>
      <c r="D74" s="92"/>
      <c r="E74" s="92"/>
      <c r="F74" s="92"/>
      <c r="G74" s="92"/>
      <c r="H74" s="92"/>
      <c r="I74" s="92"/>
    </row>
    <row r="75" spans="1:9">
      <c r="A75" s="92"/>
      <c r="B75" s="92"/>
      <c r="C75" s="92"/>
      <c r="D75" s="92"/>
      <c r="E75" s="92"/>
      <c r="F75" s="92"/>
      <c r="G75" s="92"/>
      <c r="H75" s="92"/>
      <c r="I75" s="92"/>
    </row>
    <row r="76" spans="1:9">
      <c r="A76" s="92"/>
      <c r="B76" s="92"/>
      <c r="C76" s="92"/>
      <c r="D76" s="92"/>
      <c r="E76" s="92"/>
      <c r="F76" s="92"/>
      <c r="G76" s="92"/>
      <c r="H76" s="92"/>
      <c r="I76" s="92"/>
    </row>
    <row r="77" spans="1:9">
      <c r="A77" s="92"/>
      <c r="B77" s="92"/>
      <c r="C77" s="92"/>
      <c r="D77" s="92"/>
      <c r="E77" s="92"/>
      <c r="F77" s="92"/>
      <c r="G77" s="92"/>
      <c r="H77" s="92"/>
      <c r="I77" s="92"/>
    </row>
    <row r="78" spans="1:9">
      <c r="A78" s="92"/>
      <c r="B78" s="92"/>
      <c r="C78" s="92"/>
      <c r="D78" s="92"/>
      <c r="E78" s="92"/>
      <c r="F78" s="92"/>
      <c r="G78" s="92"/>
      <c r="H78" s="92"/>
      <c r="I78" s="92"/>
    </row>
    <row r="79" spans="1:9">
      <c r="A79" s="92"/>
      <c r="B79" s="92"/>
      <c r="C79" s="92"/>
      <c r="D79" s="92"/>
      <c r="E79" s="92"/>
      <c r="F79" s="92"/>
      <c r="G79" s="92"/>
      <c r="H79" s="92"/>
      <c r="I79" s="92"/>
    </row>
    <row r="80" spans="1:9">
      <c r="A80" s="92"/>
      <c r="B80" s="92"/>
      <c r="C80" s="92"/>
      <c r="D80" s="92"/>
      <c r="E80" s="92"/>
      <c r="F80" s="92"/>
      <c r="G80" s="92"/>
      <c r="H80" s="92"/>
      <c r="I80" s="92"/>
    </row>
    <row r="81" spans="1:9">
      <c r="A81" s="92"/>
      <c r="B81" s="92"/>
      <c r="C81" s="92"/>
      <c r="D81" s="92"/>
      <c r="E81" s="92"/>
      <c r="F81" s="92"/>
      <c r="G81" s="92"/>
      <c r="H81" s="92"/>
      <c r="I81" s="92"/>
    </row>
    <row r="82" spans="1:9">
      <c r="A82" s="3">
        <v>3</v>
      </c>
      <c r="B82" s="4" t="s">
        <v>59</v>
      </c>
      <c r="C82" s="2"/>
      <c r="D82" s="2"/>
      <c r="E82" s="2"/>
      <c r="F82" s="2"/>
      <c r="G82" s="2"/>
      <c r="H82" s="2"/>
      <c r="I82" s="2"/>
    </row>
    <row r="83" spans="1:9" ht="11.25" customHeight="1">
      <c r="A83" s="2"/>
      <c r="B83" s="2"/>
      <c r="C83" s="2"/>
      <c r="D83" s="2"/>
      <c r="E83" s="2"/>
      <c r="F83" s="2"/>
      <c r="G83" s="2"/>
      <c r="H83" s="2"/>
      <c r="I83" s="2"/>
    </row>
    <row r="84" spans="1:9" ht="19.7" customHeight="1">
      <c r="A84" s="99" t="s">
        <v>45</v>
      </c>
      <c r="B84" s="56" t="s">
        <v>46</v>
      </c>
      <c r="C84" s="102" t="s">
        <v>60</v>
      </c>
      <c r="D84" s="102" t="s">
        <v>48</v>
      </c>
      <c r="E84" s="60" t="s">
        <v>49</v>
      </c>
      <c r="F84" s="102" t="s">
        <v>51</v>
      </c>
      <c r="G84" s="102" t="s">
        <v>52</v>
      </c>
      <c r="H84" s="102" t="s">
        <v>61</v>
      </c>
      <c r="I84" s="105"/>
    </row>
    <row r="85" spans="1:9" ht="19.7" customHeight="1">
      <c r="A85" s="100"/>
      <c r="B85" s="55" t="s">
        <v>53</v>
      </c>
      <c r="C85" s="103"/>
      <c r="D85" s="103"/>
      <c r="E85" s="55" t="s">
        <v>55</v>
      </c>
      <c r="F85" s="103"/>
      <c r="G85" s="103"/>
      <c r="H85" s="103"/>
      <c r="I85" s="106"/>
    </row>
    <row r="86" spans="1:9" ht="19.7" customHeight="1">
      <c r="A86" s="101"/>
      <c r="B86" s="86" t="s">
        <v>56</v>
      </c>
      <c r="C86" s="86" t="s">
        <v>56</v>
      </c>
      <c r="D86" s="104"/>
      <c r="E86" s="68" t="s">
        <v>57</v>
      </c>
      <c r="F86" s="104"/>
      <c r="G86" s="104"/>
      <c r="H86" s="107" t="s">
        <v>58</v>
      </c>
      <c r="I86" s="108"/>
    </row>
    <row r="87" spans="1:9" ht="21.2" customHeight="1">
      <c r="A87" s="85">
        <v>1</v>
      </c>
      <c r="B87" s="31">
        <f>B53</f>
        <v>1.42</v>
      </c>
      <c r="C87" s="43">
        <f>$G$21</f>
        <v>0</v>
      </c>
      <c r="D87" s="43">
        <f>B87-C87</f>
        <v>1.42</v>
      </c>
      <c r="E87" s="34">
        <f>F53</f>
        <v>0.15</v>
      </c>
      <c r="F87" s="42">
        <f>D87/E87</f>
        <v>9.4666666666666668</v>
      </c>
      <c r="G87" s="40">
        <f>(0.0123*F87)+0.1114</f>
        <v>0.22783999999999999</v>
      </c>
      <c r="H87" s="109">
        <f>G87*($G$16*$G$17)*E87*(2*9.81*D87)^0.5</f>
        <v>0.14431281283866743</v>
      </c>
      <c r="I87" s="110"/>
    </row>
    <row r="88" spans="1:9" ht="21.2" customHeight="1">
      <c r="A88" s="57">
        <v>2</v>
      </c>
      <c r="B88" s="29">
        <f t="shared" ref="B88:B90" si="5">B54</f>
        <v>1.37</v>
      </c>
      <c r="C88" s="38">
        <f>$G$21</f>
        <v>0</v>
      </c>
      <c r="D88" s="38">
        <f>B88-C88</f>
        <v>1.37</v>
      </c>
      <c r="E88" s="31">
        <f>F54</f>
        <v>0.3</v>
      </c>
      <c r="F88" s="39">
        <f>D88/E88</f>
        <v>4.5666666666666673</v>
      </c>
      <c r="G88" s="39">
        <f t="shared" ref="G88:G90" si="6">(0.0123*F88)+0.1114</f>
        <v>0.16757</v>
      </c>
      <c r="H88" s="95">
        <f>G88*($G$16*$G$17)*E88*(2*9.81*D88)^0.5</f>
        <v>0.20850539490768547</v>
      </c>
      <c r="I88" s="96"/>
    </row>
    <row r="89" spans="1:9" ht="21.2" customHeight="1">
      <c r="A89" s="57">
        <v>3</v>
      </c>
      <c r="B89" s="29">
        <f t="shared" si="5"/>
        <v>1.35</v>
      </c>
      <c r="C89" s="38">
        <f>$G$21</f>
        <v>0</v>
      </c>
      <c r="D89" s="38">
        <f>B89-C89</f>
        <v>1.35</v>
      </c>
      <c r="E89" s="29">
        <f>F55</f>
        <v>0.45</v>
      </c>
      <c r="F89" s="39">
        <f>D89/E89</f>
        <v>3</v>
      </c>
      <c r="G89" s="39">
        <f t="shared" si="6"/>
        <v>0.14829999999999999</v>
      </c>
      <c r="H89" s="95">
        <f>G89*($G$16*$G$17)*E89*(2*9.81*D89)^0.5</f>
        <v>0.27476413120152343</v>
      </c>
      <c r="I89" s="96"/>
    </row>
    <row r="90" spans="1:9" ht="21.2" customHeight="1">
      <c r="A90" s="57">
        <v>4</v>
      </c>
      <c r="B90" s="29">
        <f t="shared" si="5"/>
        <v>1.33</v>
      </c>
      <c r="C90" s="38">
        <f>$G$21</f>
        <v>0</v>
      </c>
      <c r="D90" s="38">
        <f>B90-C90</f>
        <v>1.33</v>
      </c>
      <c r="E90" s="34">
        <f>F56</f>
        <v>0.6</v>
      </c>
      <c r="F90" s="39">
        <f>D90/E90</f>
        <v>2.2166666666666668</v>
      </c>
      <c r="G90" s="39">
        <f t="shared" si="6"/>
        <v>0.13866500000000001</v>
      </c>
      <c r="H90" s="95">
        <f>G90*($G$16*$G$17)*E90*(2*9.81*D90)^0.5</f>
        <v>0.34000352166520126</v>
      </c>
      <c r="I90" s="96"/>
    </row>
    <row r="91" spans="1:9" ht="21.2" customHeight="1">
      <c r="A91" s="57"/>
      <c r="B91" s="29"/>
      <c r="C91" s="38"/>
      <c r="D91" s="38"/>
      <c r="E91" s="34"/>
      <c r="F91" s="39"/>
      <c r="G91" s="39"/>
      <c r="H91" s="95"/>
      <c r="I91" s="96"/>
    </row>
    <row r="92" spans="1:9" ht="21.2" customHeight="1">
      <c r="A92" s="57"/>
      <c r="B92" s="37"/>
      <c r="C92" s="38"/>
      <c r="D92" s="38"/>
      <c r="E92" s="37"/>
      <c r="F92" s="39"/>
      <c r="G92" s="40"/>
      <c r="H92" s="95"/>
      <c r="I92" s="96"/>
    </row>
    <row r="93" spans="1:9" ht="21.2" customHeight="1">
      <c r="A93" s="57"/>
      <c r="B93" s="35"/>
      <c r="C93" s="38"/>
      <c r="D93" s="38"/>
      <c r="E93" s="35"/>
      <c r="F93" s="39"/>
      <c r="G93" s="39"/>
      <c r="H93" s="95"/>
      <c r="I93" s="96"/>
    </row>
    <row r="94" spans="1:9" ht="21.2" customHeight="1">
      <c r="A94" s="61"/>
      <c r="B94" s="41"/>
      <c r="C94" s="38"/>
      <c r="D94" s="38"/>
      <c r="E94" s="35"/>
      <c r="F94" s="39"/>
      <c r="G94" s="39"/>
      <c r="H94" s="95"/>
      <c r="I94" s="96"/>
    </row>
    <row r="95" spans="1:9" ht="21.2" customHeight="1">
      <c r="A95" s="61"/>
      <c r="B95" s="41"/>
      <c r="C95" s="38"/>
      <c r="D95" s="38"/>
      <c r="E95" s="35"/>
      <c r="F95" s="39"/>
      <c r="G95" s="39"/>
      <c r="H95" s="95"/>
      <c r="I95" s="96"/>
    </row>
    <row r="96" spans="1:9" ht="21.2" customHeight="1">
      <c r="A96" s="61"/>
      <c r="B96" s="41"/>
      <c r="C96" s="38"/>
      <c r="D96" s="38"/>
      <c r="E96" s="35"/>
      <c r="F96" s="39"/>
      <c r="G96" s="39"/>
      <c r="H96" s="95"/>
      <c r="I96" s="96"/>
    </row>
    <row r="97" spans="1:9" ht="21.2" customHeight="1">
      <c r="A97" s="61"/>
      <c r="B97" s="41"/>
      <c r="C97" s="38"/>
      <c r="D97" s="38"/>
      <c r="E97" s="35"/>
      <c r="F97" s="39"/>
      <c r="G97" s="39"/>
      <c r="H97" s="95"/>
      <c r="I97" s="96"/>
    </row>
    <row r="98" spans="1:9" ht="21.2" customHeight="1">
      <c r="A98" s="61"/>
      <c r="B98" s="41"/>
      <c r="C98" s="38"/>
      <c r="D98" s="38"/>
      <c r="E98" s="37"/>
      <c r="F98" s="42"/>
      <c r="G98" s="39"/>
      <c r="H98" s="95"/>
      <c r="I98" s="96"/>
    </row>
    <row r="99" spans="1:9" ht="21.2" customHeight="1">
      <c r="A99" s="61"/>
      <c r="B99" s="41"/>
      <c r="C99" s="38"/>
      <c r="D99" s="38"/>
      <c r="E99" s="35"/>
      <c r="F99" s="39"/>
      <c r="G99" s="39"/>
      <c r="H99" s="95"/>
      <c r="I99" s="96"/>
    </row>
    <row r="100" spans="1:9" ht="21.2" customHeight="1">
      <c r="A100" s="61"/>
      <c r="B100" s="41"/>
      <c r="C100" s="43"/>
      <c r="D100" s="38"/>
      <c r="E100" s="37"/>
      <c r="F100" s="42"/>
      <c r="G100" s="39"/>
      <c r="H100" s="95"/>
      <c r="I100" s="96"/>
    </row>
    <row r="101" spans="1:9" ht="21.2" customHeight="1">
      <c r="A101" s="62"/>
      <c r="B101" s="63"/>
      <c r="C101" s="64"/>
      <c r="D101" s="64"/>
      <c r="E101" s="65"/>
      <c r="F101" s="66"/>
      <c r="G101" s="66"/>
      <c r="H101" s="97"/>
      <c r="I101" s="98"/>
    </row>
    <row r="102" spans="1:9" ht="21.2" customHeight="1">
      <c r="A102" s="44" t="s">
        <v>62</v>
      </c>
      <c r="B102" s="2"/>
      <c r="C102" s="2"/>
      <c r="D102" s="2"/>
      <c r="E102" s="2"/>
      <c r="F102" s="2"/>
      <c r="G102" s="2"/>
      <c r="H102" s="2"/>
      <c r="I102" s="2"/>
    </row>
    <row r="103" spans="1:9" ht="21.2" customHeight="1">
      <c r="A103" s="2"/>
      <c r="B103" s="44" t="s">
        <v>63</v>
      </c>
      <c r="C103" s="2"/>
      <c r="D103" s="2"/>
      <c r="E103" s="2"/>
      <c r="F103" s="2"/>
      <c r="G103" s="2"/>
      <c r="H103" s="2"/>
      <c r="I103" s="2"/>
    </row>
  </sheetData>
  <mergeCells count="34">
    <mergeCell ref="A70:I81"/>
    <mergeCell ref="B1:I1"/>
    <mergeCell ref="B2:I2"/>
    <mergeCell ref="B3:I3"/>
    <mergeCell ref="D11:E11"/>
    <mergeCell ref="F11:G11"/>
    <mergeCell ref="A26:I35"/>
    <mergeCell ref="A50:A51"/>
    <mergeCell ref="D50:D51"/>
    <mergeCell ref="G50:G51"/>
    <mergeCell ref="H50:H51"/>
    <mergeCell ref="I50:I51"/>
    <mergeCell ref="H92:I92"/>
    <mergeCell ref="A84:A86"/>
    <mergeCell ref="C84:C85"/>
    <mergeCell ref="D84:D86"/>
    <mergeCell ref="F84:F86"/>
    <mergeCell ref="G84:G86"/>
    <mergeCell ref="H84:I85"/>
    <mergeCell ref="H86:I86"/>
    <mergeCell ref="H87:I87"/>
    <mergeCell ref="H88:I88"/>
    <mergeCell ref="H89:I89"/>
    <mergeCell ref="H90:I90"/>
    <mergeCell ref="H91:I91"/>
    <mergeCell ref="H99:I99"/>
    <mergeCell ref="H100:I100"/>
    <mergeCell ref="H101:I101"/>
    <mergeCell ref="H93:I93"/>
    <mergeCell ref="H94:I94"/>
    <mergeCell ref="H95:I95"/>
    <mergeCell ref="H96:I96"/>
    <mergeCell ref="H97:I97"/>
    <mergeCell ref="H98:I98"/>
  </mergeCells>
  <printOptions horizontalCentered="1"/>
  <pageMargins left="0.78740157480314965" right="0.39370078740157483" top="0.59055118110236227" bottom="0.59055118110236227" header="0" footer="0"/>
  <pageSetup paperSize="9" orientation="portrait" r:id="rId1"/>
  <rowBreaks count="2" manualBreakCount="2">
    <brk id="35" max="8" man="1"/>
    <brk id="68" max="8" man="1"/>
  </rowBreaks>
  <colBreaks count="1" manualBreakCount="1">
    <brk id="13" max="102" man="1"/>
  </colBreaks>
  <drawing r:id="rId2"/>
  <legacyDrawing r:id="rId3"/>
  <oleObjects>
    <oleObject progId="Equation.3" shapeId="1025" r:id="rId4"/>
    <oleObject progId="Equation.3" shapeId="1026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ฟอร์มปล่าว</vt:lpstr>
      <vt:lpstr>LMCฝายท่าม.โก๋ free flow</vt:lpstr>
      <vt:lpstr>'LMCฝายท่าม.โก๋ free flow'!Print_Area</vt:lpstr>
      <vt:lpstr>ฟอร์มปล่าว!Print_Area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Tualek</cp:lastModifiedBy>
  <cp:lastPrinted>2016-12-21T05:01:08Z</cp:lastPrinted>
  <dcterms:created xsi:type="dcterms:W3CDTF">2016-08-01T04:32:40Z</dcterms:created>
  <dcterms:modified xsi:type="dcterms:W3CDTF">2017-01-13T03:36:15Z</dcterms:modified>
</cp:coreProperties>
</file>